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180" windowWidth="11745" windowHeight="8760" activeTab="0"/>
  </bookViews>
  <sheets>
    <sheet name="分学院统计" sheetId="1" r:id="rId1"/>
    <sheet name="包括软件学院等" sheetId="2" r:id="rId2"/>
    <sheet name="Sheet1" sheetId="3" r:id="rId3"/>
  </sheets>
  <definedNames>
    <definedName name="_xlnm.Print_Titles" localSheetId="0">'分学院统计'!$1:$1</definedName>
  </definedNames>
  <calcPr fullCalcOnLoad="1"/>
</workbook>
</file>

<file path=xl/comments1.xml><?xml version="1.0" encoding="utf-8"?>
<comments xmlns="http://schemas.openxmlformats.org/spreadsheetml/2006/main">
  <authors>
    <author>Optiplex380</author>
  </authors>
  <commentList>
    <comment ref="AN1" authorId="0">
      <text>
        <r>
          <rPr>
            <b/>
            <sz val="9"/>
            <rFont val="Tahoma"/>
            <family val="2"/>
          </rPr>
          <t>Optiplex380: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来自解老师名册</t>
        </r>
        <r>
          <rPr>
            <sz val="9"/>
            <rFont val="Tahoma"/>
            <family val="2"/>
          </rPr>
          <t>(</t>
        </r>
        <r>
          <rPr>
            <sz val="9"/>
            <rFont val="宋体"/>
            <family val="0"/>
          </rPr>
          <t>纸质版</t>
        </r>
        <r>
          <rPr>
            <sz val="9"/>
            <rFont val="Tahoma"/>
            <family val="2"/>
          </rPr>
          <t>)</t>
        </r>
      </text>
    </comment>
    <comment ref="BL1" authorId="0">
      <text>
        <r>
          <rPr>
            <b/>
            <sz val="9"/>
            <rFont val="Tahoma"/>
            <family val="2"/>
          </rPr>
          <t>Optiplex380:</t>
        </r>
        <r>
          <rPr>
            <b/>
            <sz val="9"/>
            <rFont val="宋体"/>
            <family val="0"/>
          </rPr>
          <t>来自李华静老师提供的数据</t>
        </r>
      </text>
    </comment>
    <comment ref="AN11" authorId="0">
      <text>
        <r>
          <rPr>
            <b/>
            <sz val="9"/>
            <rFont val="Tahoma"/>
            <family val="2"/>
          </rPr>
          <t>Optiplex380:</t>
        </r>
        <r>
          <rPr>
            <sz val="9"/>
            <rFont val="Tahoma"/>
            <family val="2"/>
          </rPr>
          <t xml:space="preserve">
67-1</t>
        </r>
      </text>
    </comment>
    <comment ref="AN8" authorId="0">
      <text>
        <r>
          <rPr>
            <b/>
            <sz val="9"/>
            <rFont val="Tahoma"/>
            <family val="2"/>
          </rPr>
          <t>Optiplex380:</t>
        </r>
        <r>
          <rPr>
            <sz val="9"/>
            <rFont val="Tahoma"/>
            <family val="2"/>
          </rPr>
          <t xml:space="preserve">
182-3</t>
        </r>
      </text>
    </comment>
    <comment ref="AO8" authorId="0">
      <text>
        <r>
          <rPr>
            <b/>
            <sz val="9"/>
            <rFont val="Tahoma"/>
            <family val="2"/>
          </rPr>
          <t>Optiplex380:</t>
        </r>
        <r>
          <rPr>
            <sz val="9"/>
            <rFont val="Tahoma"/>
            <family val="2"/>
          </rPr>
          <t xml:space="preserve">
338-3</t>
        </r>
      </text>
    </comment>
    <comment ref="AO11" authorId="0">
      <text>
        <r>
          <rPr>
            <b/>
            <sz val="9"/>
            <rFont val="Tahoma"/>
            <family val="2"/>
          </rPr>
          <t>Optiplex380:</t>
        </r>
        <r>
          <rPr>
            <sz val="9"/>
            <rFont val="Tahoma"/>
            <family val="2"/>
          </rPr>
          <t xml:space="preserve">
231-7</t>
        </r>
      </text>
    </comment>
    <comment ref="AO34" authorId="0">
      <text>
        <r>
          <rPr>
            <b/>
            <sz val="9"/>
            <rFont val="Tahoma"/>
            <family val="2"/>
          </rPr>
          <t>Optiplex380: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从经济学院挑出</t>
        </r>
      </text>
    </comment>
    <comment ref="AO2" authorId="0">
      <text>
        <r>
          <rPr>
            <b/>
            <sz val="9"/>
            <rFont val="Tahoma"/>
            <family val="2"/>
          </rPr>
          <t>Optiplex380:</t>
        </r>
        <r>
          <rPr>
            <sz val="9"/>
            <rFont val="Tahoma"/>
            <family val="2"/>
          </rPr>
          <t xml:space="preserve">
130-3</t>
        </r>
      </text>
    </comment>
    <comment ref="AP34" authorId="0">
      <text>
        <r>
          <rPr>
            <b/>
            <sz val="9"/>
            <rFont val="Tahoma"/>
            <family val="2"/>
          </rPr>
          <t>Optiplex380: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从经济学院挑出</t>
        </r>
      </text>
    </comment>
    <comment ref="AP2" authorId="0">
      <text>
        <r>
          <rPr>
            <b/>
            <sz val="9"/>
            <rFont val="Tahoma"/>
            <family val="2"/>
          </rPr>
          <t>Optiplex380:</t>
        </r>
        <r>
          <rPr>
            <sz val="9"/>
            <rFont val="Tahoma"/>
            <family val="2"/>
          </rPr>
          <t xml:space="preserve">
35-1</t>
        </r>
      </text>
    </comment>
    <comment ref="AQ34" authorId="0">
      <text>
        <r>
          <rPr>
            <b/>
            <sz val="9"/>
            <rFont val="Tahoma"/>
            <family val="2"/>
          </rPr>
          <t>Optiplex380: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从经济学院挑出</t>
        </r>
      </text>
    </comment>
    <comment ref="AQ2" authorId="0">
      <text>
        <r>
          <rPr>
            <b/>
            <sz val="9"/>
            <rFont val="Tahoma"/>
            <family val="2"/>
          </rPr>
          <t>Optiplex380:</t>
        </r>
        <r>
          <rPr>
            <sz val="9"/>
            <rFont val="Tahoma"/>
            <family val="2"/>
          </rPr>
          <t xml:space="preserve">
133-3</t>
        </r>
      </text>
    </comment>
  </commentList>
</comments>
</file>

<file path=xl/sharedStrings.xml><?xml version="1.0" encoding="utf-8"?>
<sst xmlns="http://schemas.openxmlformats.org/spreadsheetml/2006/main" count="229" uniqueCount="183">
  <si>
    <t>二年</t>
  </si>
  <si>
    <t>所在学院</t>
  </si>
  <si>
    <t>省级创新基地个数</t>
  </si>
  <si>
    <t>研究生培养模式业绩点</t>
  </si>
  <si>
    <t xml:space="preserve">业绩点合计 5509    </t>
  </si>
  <si>
    <t>双语课程(附件四）</t>
  </si>
  <si>
    <t>优博（附件一）</t>
  </si>
  <si>
    <t>教学成果奖业绩点（附件二）</t>
  </si>
  <si>
    <t>公派出国（附件三）</t>
  </si>
  <si>
    <t>省级创新基地业绩点（附件六）</t>
  </si>
  <si>
    <t>2007年教材（附件五）</t>
  </si>
  <si>
    <t>2008年教材（附件五）</t>
  </si>
  <si>
    <t>2009年教材（附件五）</t>
  </si>
  <si>
    <t>光电信息工程学系</t>
  </si>
  <si>
    <t>控制科学与工程学系</t>
  </si>
  <si>
    <t>生物系统工程与食品科学学院</t>
  </si>
  <si>
    <t>生物医学工程与仪器科学学院</t>
  </si>
  <si>
    <t>动物科学学院</t>
  </si>
  <si>
    <t>药学院</t>
  </si>
  <si>
    <t>传媒与国际文化学院</t>
  </si>
  <si>
    <t>航空航天学院</t>
  </si>
  <si>
    <t>软件学院</t>
  </si>
  <si>
    <t>国际教育学院</t>
  </si>
  <si>
    <t>海洋系</t>
  </si>
  <si>
    <r>
      <t>2</t>
    </r>
    <r>
      <rPr>
        <sz val="12"/>
        <rFont val="宋体"/>
        <family val="0"/>
      </rPr>
      <t>007级</t>
    </r>
    <r>
      <rPr>
        <sz val="12"/>
        <rFont val="宋体"/>
        <family val="0"/>
      </rPr>
      <t>博士生数</t>
    </r>
  </si>
  <si>
    <r>
      <t>2</t>
    </r>
    <r>
      <rPr>
        <sz val="12"/>
        <rFont val="宋体"/>
        <family val="0"/>
      </rPr>
      <t>007级</t>
    </r>
    <r>
      <rPr>
        <sz val="12"/>
        <rFont val="宋体"/>
        <family val="0"/>
      </rPr>
      <t>硕士生数</t>
    </r>
  </si>
  <si>
    <r>
      <t>0</t>
    </r>
    <r>
      <rPr>
        <sz val="12"/>
        <rFont val="宋体"/>
        <family val="0"/>
      </rPr>
      <t>8级</t>
    </r>
    <r>
      <rPr>
        <sz val="12"/>
        <rFont val="宋体"/>
        <family val="0"/>
      </rPr>
      <t>博士生数</t>
    </r>
  </si>
  <si>
    <r>
      <t>0</t>
    </r>
    <r>
      <rPr>
        <sz val="12"/>
        <rFont val="宋体"/>
        <family val="0"/>
      </rPr>
      <t>8级</t>
    </r>
    <r>
      <rPr>
        <sz val="12"/>
        <rFont val="宋体"/>
        <family val="0"/>
      </rPr>
      <t>硕士生数</t>
    </r>
  </si>
  <si>
    <r>
      <t>0</t>
    </r>
    <r>
      <rPr>
        <sz val="12"/>
        <rFont val="宋体"/>
        <family val="0"/>
      </rPr>
      <t>708博士生数</t>
    </r>
  </si>
  <si>
    <r>
      <t>0</t>
    </r>
    <r>
      <rPr>
        <sz val="12"/>
        <rFont val="宋体"/>
        <family val="0"/>
      </rPr>
      <t>708硕士生数</t>
    </r>
  </si>
  <si>
    <t>读书报告</t>
  </si>
  <si>
    <t>外国语言文化与国际交流学院</t>
  </si>
  <si>
    <t>思想政治理论教学科研部</t>
  </si>
  <si>
    <t>人文学院</t>
  </si>
  <si>
    <t>经济学院</t>
  </si>
  <si>
    <t>光华法学院</t>
  </si>
  <si>
    <t>公共管理学院</t>
  </si>
  <si>
    <t>理学院</t>
  </si>
  <si>
    <t>生命科学学院</t>
  </si>
  <si>
    <t>电气工程学院</t>
  </si>
  <si>
    <t>信息与电子工程学系</t>
  </si>
  <si>
    <t>农业与生物技术学院</t>
  </si>
  <si>
    <t>计算机科学与技术学院</t>
  </si>
  <si>
    <t>相关学院</t>
  </si>
  <si>
    <t>建筑工程学院</t>
  </si>
  <si>
    <t>环境与资源学院</t>
  </si>
  <si>
    <t>医学院</t>
  </si>
  <si>
    <t>管理学院</t>
  </si>
  <si>
    <t>教育学院</t>
  </si>
  <si>
    <t>机械工程学系</t>
  </si>
  <si>
    <t>能源工程学系</t>
  </si>
  <si>
    <t>材料科学与工程学系</t>
  </si>
  <si>
    <t>高分子科学与工程学系</t>
  </si>
  <si>
    <t>化学工程与生物工程学系</t>
  </si>
  <si>
    <t>示范性课程</t>
  </si>
  <si>
    <t>核心课程</t>
  </si>
  <si>
    <t>学院代码</t>
  </si>
  <si>
    <t>2007、2008级团中央班</t>
  </si>
  <si>
    <t>2007—2008学年专业课程业绩点</t>
  </si>
  <si>
    <t>2007—2008学年公共课程业绩点</t>
  </si>
  <si>
    <t>2008—2009学年公共课程业绩点</t>
  </si>
  <si>
    <t>2008—2009学年专业课程业绩点</t>
  </si>
  <si>
    <t>2007—2008学年专业课选课总人数</t>
  </si>
  <si>
    <t>2007—2008学年专业课门数</t>
  </si>
  <si>
    <r>
      <t>200</t>
    </r>
    <r>
      <rPr>
        <sz val="12"/>
        <rFont val="宋体"/>
        <family val="0"/>
      </rPr>
      <t>8</t>
    </r>
    <r>
      <rPr>
        <sz val="12"/>
        <rFont val="宋体"/>
        <family val="0"/>
      </rPr>
      <t>—200</t>
    </r>
    <r>
      <rPr>
        <sz val="12"/>
        <rFont val="宋体"/>
        <family val="0"/>
      </rPr>
      <t>9</t>
    </r>
    <r>
      <rPr>
        <sz val="12"/>
        <rFont val="宋体"/>
        <family val="0"/>
      </rPr>
      <t>学年专业课门数</t>
    </r>
  </si>
  <si>
    <t>科研院</t>
  </si>
  <si>
    <t>2007—2008学年公共课程门数</t>
  </si>
  <si>
    <t>2007—2008学年公共课程学分数</t>
  </si>
  <si>
    <t>2007—2008学年公共课程班数</t>
  </si>
  <si>
    <t>2007—2008学年公共课选课总人数</t>
  </si>
  <si>
    <t>2007—2008学年专业课程班数</t>
  </si>
  <si>
    <t>2007—2008学年专业课程学分数</t>
  </si>
  <si>
    <t>2008—2009学年公共课程门数</t>
  </si>
  <si>
    <t>2008—2009学年公共课程班数</t>
  </si>
  <si>
    <t>2008—2009学年公共课程学分数</t>
  </si>
  <si>
    <t>2008—2009学年公共课选课总人数</t>
  </si>
  <si>
    <t>2008—2009学年专业课程学分数</t>
  </si>
  <si>
    <t>2008—2009学年专业课选课总人数</t>
  </si>
  <si>
    <t>合计(元\门)</t>
  </si>
  <si>
    <t>外语学院</t>
  </si>
  <si>
    <t>生科学院</t>
  </si>
  <si>
    <t>电气学院</t>
  </si>
  <si>
    <t>建工学院</t>
  </si>
  <si>
    <t>生工食品学院</t>
  </si>
  <si>
    <t>环资学院</t>
  </si>
  <si>
    <t>生仪学院</t>
  </si>
  <si>
    <t>农生学院</t>
  </si>
  <si>
    <t>动科学院</t>
  </si>
  <si>
    <t>计算机学院</t>
  </si>
  <si>
    <t>公管学院</t>
  </si>
  <si>
    <t>传媒学院</t>
  </si>
  <si>
    <t>机械系</t>
  </si>
  <si>
    <t>材料系</t>
  </si>
  <si>
    <t>能源系</t>
  </si>
  <si>
    <t>化工系</t>
  </si>
  <si>
    <t>高分子系</t>
  </si>
  <si>
    <t>光电系</t>
  </si>
  <si>
    <t>信电系</t>
  </si>
  <si>
    <t>控制系</t>
  </si>
  <si>
    <t>思政部</t>
  </si>
  <si>
    <t>海洋系</t>
  </si>
  <si>
    <t>科研院</t>
  </si>
  <si>
    <t>合计</t>
  </si>
  <si>
    <t>二年</t>
  </si>
  <si>
    <t>培养过程环节管理（包括招生复试、开题报告、中期考核等）</t>
  </si>
  <si>
    <t>2008—2009学年专业课程班数</t>
  </si>
  <si>
    <t>2007—2009学年专业课程班数</t>
  </si>
  <si>
    <t>2007—2009学年专业课程学分数</t>
  </si>
  <si>
    <t>2007—2009学年专业课选课总人数</t>
  </si>
  <si>
    <t>2007—2009专业课门数</t>
  </si>
  <si>
    <t>2007—2009学年公共课程业绩点</t>
  </si>
  <si>
    <t>2007—2009学年专业课程业绩点</t>
  </si>
  <si>
    <t>合计(元\门)</t>
  </si>
  <si>
    <t>人文学院（总）</t>
  </si>
  <si>
    <t>省级创新基地（附件六）</t>
  </si>
  <si>
    <r>
      <rPr>
        <b/>
        <sz val="13"/>
        <rFont val="楷体_GB2312"/>
        <family val="3"/>
      </rPr>
      <t>学院代码</t>
    </r>
  </si>
  <si>
    <r>
      <rPr>
        <b/>
        <sz val="13"/>
        <rFont val="楷体_GB2312"/>
        <family val="3"/>
      </rPr>
      <t>所在学院</t>
    </r>
  </si>
  <si>
    <r>
      <t>2008—2009</t>
    </r>
    <r>
      <rPr>
        <b/>
        <sz val="13"/>
        <rFont val="楷体_GB2312"/>
        <family val="3"/>
      </rPr>
      <t>学年专业课程学分数</t>
    </r>
  </si>
  <si>
    <r>
      <rPr>
        <b/>
        <sz val="13"/>
        <rFont val="楷体_GB2312"/>
        <family val="3"/>
      </rPr>
      <t>示范性课程门数</t>
    </r>
  </si>
  <si>
    <r>
      <rPr>
        <b/>
        <sz val="13"/>
        <rFont val="楷体_GB2312"/>
        <family val="3"/>
      </rPr>
      <t>核心课程门数</t>
    </r>
  </si>
  <si>
    <r>
      <rPr>
        <b/>
        <sz val="13"/>
        <rFont val="楷体_GB2312"/>
        <family val="3"/>
      </rPr>
      <t>双语课程</t>
    </r>
    <r>
      <rPr>
        <b/>
        <sz val="13"/>
        <rFont val="Times New Roman"/>
        <family val="1"/>
      </rPr>
      <t>(</t>
    </r>
    <r>
      <rPr>
        <b/>
        <sz val="13"/>
        <rFont val="楷体_GB2312"/>
        <family val="3"/>
      </rPr>
      <t>附件四）</t>
    </r>
  </si>
  <si>
    <r>
      <rPr>
        <b/>
        <sz val="13"/>
        <rFont val="楷体_GB2312"/>
        <family val="3"/>
      </rPr>
      <t>省级创新基地个数</t>
    </r>
  </si>
  <si>
    <r>
      <rPr>
        <b/>
        <sz val="13"/>
        <rFont val="楷体_GB2312"/>
        <family val="3"/>
      </rPr>
      <t>研究生培养模式项目数</t>
    </r>
  </si>
  <si>
    <r>
      <t>2007—2009</t>
    </r>
    <r>
      <rPr>
        <b/>
        <sz val="13"/>
        <rFont val="楷体_GB2312"/>
        <family val="3"/>
      </rPr>
      <t>年公派出国数（附件三）</t>
    </r>
  </si>
  <si>
    <r>
      <t>2007</t>
    </r>
    <r>
      <rPr>
        <b/>
        <sz val="13"/>
        <rFont val="楷体_GB2312"/>
        <family val="3"/>
      </rPr>
      <t>年教材（附件五）</t>
    </r>
  </si>
  <si>
    <r>
      <t>2008</t>
    </r>
    <r>
      <rPr>
        <b/>
        <sz val="13"/>
        <rFont val="楷体_GB2312"/>
        <family val="3"/>
      </rPr>
      <t>年教材（附件五）</t>
    </r>
  </si>
  <si>
    <r>
      <t>2009</t>
    </r>
    <r>
      <rPr>
        <b/>
        <sz val="13"/>
        <rFont val="楷体_GB2312"/>
        <family val="3"/>
      </rPr>
      <t>年教材（附件五）</t>
    </r>
  </si>
  <si>
    <r>
      <t>2007—2008</t>
    </r>
    <r>
      <rPr>
        <b/>
        <sz val="13"/>
        <rFont val="楷体_GB2312"/>
        <family val="3"/>
      </rPr>
      <t>年教材出版总数</t>
    </r>
  </si>
  <si>
    <r>
      <t>2007</t>
    </r>
    <r>
      <rPr>
        <b/>
        <sz val="13"/>
        <rFont val="楷体_GB2312"/>
        <family val="3"/>
      </rPr>
      <t>、</t>
    </r>
    <r>
      <rPr>
        <b/>
        <sz val="13"/>
        <rFont val="Times New Roman"/>
        <family val="1"/>
      </rPr>
      <t>2008</t>
    </r>
    <r>
      <rPr>
        <b/>
        <sz val="13"/>
        <rFont val="楷体_GB2312"/>
        <family val="3"/>
      </rPr>
      <t>级团中央班研究生总数</t>
    </r>
  </si>
  <si>
    <r>
      <t>2007—2009</t>
    </r>
    <r>
      <rPr>
        <b/>
        <sz val="13"/>
        <rFont val="楷体_GB2312"/>
        <family val="3"/>
      </rPr>
      <t>强军计划研究生总数</t>
    </r>
  </si>
  <si>
    <r>
      <rPr>
        <b/>
        <sz val="13"/>
        <color indexed="10"/>
        <rFont val="楷体_GB2312"/>
        <family val="3"/>
      </rPr>
      <t>示范性</t>
    </r>
    <r>
      <rPr>
        <b/>
        <sz val="13"/>
        <rFont val="楷体_GB2312"/>
        <family val="3"/>
      </rPr>
      <t>课程津贴</t>
    </r>
  </si>
  <si>
    <r>
      <rPr>
        <b/>
        <sz val="13"/>
        <color indexed="10"/>
        <rFont val="楷体_GB2312"/>
        <family val="3"/>
      </rPr>
      <t>核心</t>
    </r>
    <r>
      <rPr>
        <b/>
        <sz val="13"/>
        <rFont val="楷体_GB2312"/>
        <family val="3"/>
      </rPr>
      <t>课程津贴</t>
    </r>
  </si>
  <si>
    <r>
      <rPr>
        <b/>
        <sz val="13"/>
        <color indexed="10"/>
        <rFont val="楷体_GB2312"/>
        <family val="3"/>
      </rPr>
      <t>双语</t>
    </r>
    <r>
      <rPr>
        <b/>
        <sz val="13"/>
        <rFont val="楷体_GB2312"/>
        <family val="3"/>
      </rPr>
      <t>课程津贴（附件四）</t>
    </r>
  </si>
  <si>
    <r>
      <rPr>
        <b/>
        <sz val="13"/>
        <color indexed="10"/>
        <rFont val="楷体_GB2312"/>
        <family val="3"/>
      </rPr>
      <t>培养过程</t>
    </r>
    <r>
      <rPr>
        <b/>
        <sz val="13"/>
        <rFont val="楷体_GB2312"/>
        <family val="3"/>
      </rPr>
      <t>环节管理（包括招生复试、开题报告、中期考核等）</t>
    </r>
  </si>
  <si>
    <r>
      <rPr>
        <b/>
        <sz val="13"/>
        <rFont val="楷体_GB2312"/>
        <family val="3"/>
      </rPr>
      <t>研究生</t>
    </r>
    <r>
      <rPr>
        <b/>
        <sz val="13"/>
        <color indexed="10"/>
        <rFont val="楷体_GB2312"/>
        <family val="3"/>
      </rPr>
      <t>培养模式</t>
    </r>
    <r>
      <rPr>
        <b/>
        <sz val="13"/>
        <rFont val="楷体_GB2312"/>
        <family val="3"/>
      </rPr>
      <t>项目津贴</t>
    </r>
  </si>
  <si>
    <r>
      <t>2007-2009</t>
    </r>
    <r>
      <rPr>
        <b/>
        <sz val="13"/>
        <rFont val="楷体_GB2312"/>
        <family val="3"/>
      </rPr>
      <t>年</t>
    </r>
    <r>
      <rPr>
        <b/>
        <sz val="13"/>
        <color indexed="10"/>
        <rFont val="楷体_GB2312"/>
        <family val="3"/>
      </rPr>
      <t>公派出国</t>
    </r>
    <r>
      <rPr>
        <b/>
        <sz val="13"/>
        <rFont val="楷体_GB2312"/>
        <family val="3"/>
      </rPr>
      <t>津贴（附件三，二年平均）</t>
    </r>
  </si>
  <si>
    <r>
      <t>2007-2008</t>
    </r>
    <r>
      <rPr>
        <b/>
        <sz val="13"/>
        <rFont val="楷体_GB2312"/>
        <family val="3"/>
      </rPr>
      <t>年</t>
    </r>
    <r>
      <rPr>
        <b/>
        <sz val="13"/>
        <color indexed="10"/>
        <rFont val="楷体_GB2312"/>
        <family val="3"/>
      </rPr>
      <t>教材出版</t>
    </r>
    <r>
      <rPr>
        <b/>
        <sz val="13"/>
        <rFont val="楷体_GB2312"/>
        <family val="3"/>
      </rPr>
      <t>津贴</t>
    </r>
    <r>
      <rPr>
        <b/>
        <sz val="13"/>
        <rFont val="Times New Roman"/>
        <family val="1"/>
      </rPr>
      <t>(</t>
    </r>
    <r>
      <rPr>
        <b/>
        <sz val="13"/>
        <rFont val="楷体_GB2312"/>
        <family val="3"/>
      </rPr>
      <t>二年平均，附件五）</t>
    </r>
  </si>
  <si>
    <r>
      <t>2007</t>
    </r>
    <r>
      <rPr>
        <b/>
        <sz val="13"/>
        <rFont val="楷体_GB2312"/>
        <family val="3"/>
      </rPr>
      <t>、</t>
    </r>
    <r>
      <rPr>
        <b/>
        <sz val="13"/>
        <rFont val="Times New Roman"/>
        <family val="1"/>
      </rPr>
      <t>2008</t>
    </r>
    <r>
      <rPr>
        <b/>
        <sz val="13"/>
        <rFont val="楷体_GB2312"/>
        <family val="3"/>
      </rPr>
      <t>级</t>
    </r>
    <r>
      <rPr>
        <b/>
        <sz val="13"/>
        <color indexed="10"/>
        <rFont val="楷体_GB2312"/>
        <family val="3"/>
      </rPr>
      <t>团中央班</t>
    </r>
    <r>
      <rPr>
        <b/>
        <sz val="13"/>
        <rFont val="楷体_GB2312"/>
        <family val="3"/>
      </rPr>
      <t>研究生津贴</t>
    </r>
  </si>
  <si>
    <r>
      <t>2007-2009</t>
    </r>
    <r>
      <rPr>
        <b/>
        <sz val="13"/>
        <color indexed="10"/>
        <rFont val="楷体_GB2312"/>
        <family val="3"/>
      </rPr>
      <t>强军计划</t>
    </r>
    <r>
      <rPr>
        <b/>
        <sz val="13"/>
        <rFont val="楷体_GB2312"/>
        <family val="3"/>
      </rPr>
      <t>研究生津贴</t>
    </r>
  </si>
  <si>
    <r>
      <rPr>
        <b/>
        <sz val="13"/>
        <color indexed="10"/>
        <rFont val="楷体_GB2312"/>
        <family val="3"/>
      </rPr>
      <t>专业学位</t>
    </r>
    <r>
      <rPr>
        <b/>
        <sz val="13"/>
        <rFont val="楷体_GB2312"/>
        <family val="3"/>
      </rPr>
      <t>招生津贴</t>
    </r>
  </si>
  <si>
    <t>人文学院(不包括艺术系)</t>
  </si>
  <si>
    <t>人文学院(艺术系)</t>
  </si>
  <si>
    <t>海洋系</t>
  </si>
  <si>
    <r>
      <t>2009—2010</t>
    </r>
    <r>
      <rPr>
        <b/>
        <sz val="13"/>
        <rFont val="楷体_GB2312"/>
        <family val="3"/>
      </rPr>
      <t>学年公共课程业绩点</t>
    </r>
  </si>
  <si>
    <r>
      <t>2009—2010</t>
    </r>
    <r>
      <rPr>
        <b/>
        <sz val="13"/>
        <rFont val="楷体_GB2312"/>
        <family val="3"/>
      </rPr>
      <t>学年公共课程门数</t>
    </r>
  </si>
  <si>
    <r>
      <t>2009—2010</t>
    </r>
    <r>
      <rPr>
        <b/>
        <sz val="13"/>
        <rFont val="楷体_GB2312"/>
        <family val="3"/>
      </rPr>
      <t>学年公共课程班数</t>
    </r>
  </si>
  <si>
    <r>
      <t>2009—2010</t>
    </r>
    <r>
      <rPr>
        <b/>
        <sz val="13"/>
        <rFont val="楷体_GB2312"/>
        <family val="3"/>
      </rPr>
      <t>学年公共课程学分数</t>
    </r>
  </si>
  <si>
    <r>
      <t>2009—2010</t>
    </r>
    <r>
      <rPr>
        <b/>
        <sz val="13"/>
        <rFont val="楷体_GB2312"/>
        <family val="3"/>
      </rPr>
      <t>学年公共课选课总人数</t>
    </r>
  </si>
  <si>
    <r>
      <t>2009—2010</t>
    </r>
    <r>
      <rPr>
        <b/>
        <sz val="13"/>
        <rFont val="楷体_GB2312"/>
        <family val="3"/>
      </rPr>
      <t>学年专业课程业绩点</t>
    </r>
  </si>
  <si>
    <r>
      <t>2009—2010</t>
    </r>
    <r>
      <rPr>
        <b/>
        <sz val="13"/>
        <rFont val="楷体_GB2312"/>
        <family val="3"/>
      </rPr>
      <t>学年专业课门数</t>
    </r>
  </si>
  <si>
    <r>
      <t>2009—2010</t>
    </r>
    <r>
      <rPr>
        <b/>
        <sz val="13"/>
        <rFont val="楷体_GB2312"/>
        <family val="3"/>
      </rPr>
      <t>学年专业课程班数</t>
    </r>
  </si>
  <si>
    <r>
      <t>2009—2010</t>
    </r>
    <r>
      <rPr>
        <b/>
        <sz val="13"/>
        <rFont val="楷体_GB2312"/>
        <family val="3"/>
      </rPr>
      <t>学年专业课程学分数</t>
    </r>
  </si>
  <si>
    <r>
      <t>2009—2010</t>
    </r>
    <r>
      <rPr>
        <b/>
        <sz val="13"/>
        <rFont val="楷体_GB2312"/>
        <family val="3"/>
      </rPr>
      <t>学年专业课选课总人数</t>
    </r>
  </si>
  <si>
    <r>
      <t>2010—2011</t>
    </r>
    <r>
      <rPr>
        <b/>
        <sz val="13"/>
        <rFont val="楷体_GB2312"/>
        <family val="3"/>
      </rPr>
      <t>学年公共课程业绩点</t>
    </r>
  </si>
  <si>
    <r>
      <t>2010—2011</t>
    </r>
    <r>
      <rPr>
        <b/>
        <sz val="13"/>
        <rFont val="楷体_GB2312"/>
        <family val="3"/>
      </rPr>
      <t>学年公共课程门数</t>
    </r>
  </si>
  <si>
    <r>
      <t>2010—2011</t>
    </r>
    <r>
      <rPr>
        <b/>
        <sz val="13"/>
        <rFont val="楷体_GB2312"/>
        <family val="3"/>
      </rPr>
      <t>学年公共课程班数</t>
    </r>
  </si>
  <si>
    <r>
      <t>2010—2011</t>
    </r>
    <r>
      <rPr>
        <b/>
        <sz val="13"/>
        <rFont val="楷体_GB2312"/>
        <family val="3"/>
      </rPr>
      <t>学年公共课程学分数</t>
    </r>
  </si>
  <si>
    <r>
      <t>2010—2011</t>
    </r>
    <r>
      <rPr>
        <b/>
        <sz val="13"/>
        <rFont val="楷体_GB2312"/>
        <family val="3"/>
      </rPr>
      <t>学年公共课选课总人数</t>
    </r>
  </si>
  <si>
    <r>
      <t>2010—2011</t>
    </r>
    <r>
      <rPr>
        <b/>
        <sz val="13"/>
        <rFont val="楷体_GB2312"/>
        <family val="3"/>
      </rPr>
      <t>学年专业课程业绩点</t>
    </r>
  </si>
  <si>
    <r>
      <t>2010—2011</t>
    </r>
    <r>
      <rPr>
        <b/>
        <sz val="13"/>
        <rFont val="楷体_GB2312"/>
        <family val="3"/>
      </rPr>
      <t>学年专业课门数</t>
    </r>
  </si>
  <si>
    <r>
      <t>2010—2011</t>
    </r>
    <r>
      <rPr>
        <b/>
        <sz val="13"/>
        <rFont val="楷体_GB2312"/>
        <family val="3"/>
      </rPr>
      <t>学年专业课程班数</t>
    </r>
  </si>
  <si>
    <r>
      <t>2010—2011</t>
    </r>
    <r>
      <rPr>
        <b/>
        <sz val="13"/>
        <rFont val="楷体_GB2312"/>
        <family val="3"/>
      </rPr>
      <t>学年专业课选课总人数</t>
    </r>
  </si>
  <si>
    <r>
      <t>2009—2011</t>
    </r>
    <r>
      <rPr>
        <b/>
        <sz val="13"/>
        <rFont val="楷体_GB2312"/>
        <family val="3"/>
      </rPr>
      <t>学年</t>
    </r>
    <r>
      <rPr>
        <b/>
        <sz val="13"/>
        <color indexed="10"/>
        <rFont val="楷体_GB2312"/>
        <family val="3"/>
      </rPr>
      <t>公共课</t>
    </r>
    <r>
      <rPr>
        <b/>
        <sz val="13"/>
        <rFont val="楷体_GB2312"/>
        <family val="3"/>
      </rPr>
      <t>程平均业绩点</t>
    </r>
  </si>
  <si>
    <r>
      <t>2009—2011</t>
    </r>
    <r>
      <rPr>
        <b/>
        <sz val="13"/>
        <rFont val="楷体_GB2312"/>
        <family val="3"/>
      </rPr>
      <t>学年公共课程平均业绩点所占比例</t>
    </r>
    <r>
      <rPr>
        <b/>
        <sz val="13"/>
        <rFont val="Times New Roman"/>
        <family val="1"/>
      </rPr>
      <t>(%)</t>
    </r>
  </si>
  <si>
    <r>
      <t>2009—2011</t>
    </r>
    <r>
      <rPr>
        <b/>
        <sz val="13"/>
        <rFont val="楷体_GB2312"/>
        <family val="3"/>
      </rPr>
      <t>学年</t>
    </r>
    <r>
      <rPr>
        <b/>
        <sz val="13"/>
        <color indexed="10"/>
        <rFont val="楷体_GB2312"/>
        <family val="3"/>
      </rPr>
      <t>专业课</t>
    </r>
    <r>
      <rPr>
        <b/>
        <sz val="13"/>
        <rFont val="楷体_GB2312"/>
        <family val="3"/>
      </rPr>
      <t>程平均业绩点</t>
    </r>
  </si>
  <si>
    <r>
      <t>2009—2011</t>
    </r>
    <r>
      <rPr>
        <b/>
        <sz val="13"/>
        <rFont val="楷体_GB2312"/>
        <family val="3"/>
      </rPr>
      <t>学年专业课业绩点所占比例</t>
    </r>
    <r>
      <rPr>
        <b/>
        <sz val="13"/>
        <rFont val="Times New Roman"/>
        <family val="1"/>
      </rPr>
      <t>(%)</t>
    </r>
  </si>
  <si>
    <r>
      <t>2009—2011</t>
    </r>
    <r>
      <rPr>
        <b/>
        <sz val="13"/>
        <rFont val="楷体_GB2312"/>
        <family val="3"/>
      </rPr>
      <t>学年专业课程业绩点分配预案</t>
    </r>
  </si>
  <si>
    <r>
      <t>2009—2011</t>
    </r>
    <r>
      <rPr>
        <b/>
        <sz val="13"/>
        <rFont val="楷体_GB2312"/>
        <family val="3"/>
      </rPr>
      <t>平均专业课门数</t>
    </r>
  </si>
  <si>
    <r>
      <t>2009—2011</t>
    </r>
    <r>
      <rPr>
        <b/>
        <sz val="13"/>
        <rFont val="楷体_GB2312"/>
        <family val="3"/>
      </rPr>
      <t>学年专业课程平均班数</t>
    </r>
  </si>
  <si>
    <r>
      <t>2009—2011</t>
    </r>
    <r>
      <rPr>
        <b/>
        <sz val="13"/>
        <rFont val="楷体_GB2312"/>
        <family val="3"/>
      </rPr>
      <t>学年专业课程各学院班数所占比例</t>
    </r>
  </si>
  <si>
    <r>
      <t>2009—2011</t>
    </r>
    <r>
      <rPr>
        <b/>
        <sz val="13"/>
        <rFont val="楷体_GB2312"/>
        <family val="3"/>
      </rPr>
      <t>学年专业课程平均学分数</t>
    </r>
  </si>
  <si>
    <r>
      <t>2009—2011</t>
    </r>
    <r>
      <rPr>
        <b/>
        <sz val="13"/>
        <rFont val="楷体_GB2312"/>
        <family val="3"/>
      </rPr>
      <t>学年各学院专业课程学分数所占比例</t>
    </r>
  </si>
  <si>
    <r>
      <t>2009—2011</t>
    </r>
    <r>
      <rPr>
        <b/>
        <sz val="13"/>
        <rFont val="楷体_GB2312"/>
        <family val="3"/>
      </rPr>
      <t>学年专业课选课平均人数</t>
    </r>
  </si>
  <si>
    <r>
      <t>2009—2011</t>
    </r>
    <r>
      <rPr>
        <b/>
        <sz val="13"/>
        <rFont val="楷体_GB2312"/>
        <family val="3"/>
      </rPr>
      <t>学年各学院专业课选课人数所占比例</t>
    </r>
  </si>
  <si>
    <r>
      <t>2009</t>
    </r>
    <r>
      <rPr>
        <b/>
        <sz val="13"/>
        <rFont val="楷体_GB2312"/>
        <family val="3"/>
      </rPr>
      <t>级博士生数</t>
    </r>
  </si>
  <si>
    <r>
      <t>2009</t>
    </r>
    <r>
      <rPr>
        <b/>
        <sz val="13"/>
        <rFont val="楷体_GB2312"/>
        <family val="3"/>
      </rPr>
      <t>级硕士生数</t>
    </r>
  </si>
  <si>
    <r>
      <t>2010</t>
    </r>
    <r>
      <rPr>
        <b/>
        <sz val="13"/>
        <rFont val="楷体_GB2312"/>
        <family val="3"/>
      </rPr>
      <t>级博士生数</t>
    </r>
  </si>
  <si>
    <r>
      <t>2010</t>
    </r>
    <r>
      <rPr>
        <b/>
        <sz val="13"/>
        <rFont val="楷体_GB2312"/>
        <family val="3"/>
      </rPr>
      <t>级硕士生数</t>
    </r>
  </si>
  <si>
    <r>
      <t>0910</t>
    </r>
    <r>
      <rPr>
        <b/>
        <sz val="13"/>
        <rFont val="楷体_GB2312"/>
        <family val="3"/>
      </rPr>
      <t>博士生平均数</t>
    </r>
  </si>
  <si>
    <r>
      <t>0910</t>
    </r>
    <r>
      <rPr>
        <b/>
        <sz val="13"/>
        <rFont val="楷体_GB2312"/>
        <family val="3"/>
      </rPr>
      <t>硕士生平均数</t>
    </r>
  </si>
  <si>
    <t>西部发展研究院(包括人口所)</t>
  </si>
  <si>
    <t>合计</t>
  </si>
  <si>
    <r>
      <t>2010</t>
    </r>
    <r>
      <rPr>
        <b/>
        <sz val="13"/>
        <rFont val="楷体_GB2312"/>
        <family val="3"/>
      </rPr>
      <t>级专业学位招生人数</t>
    </r>
    <r>
      <rPr>
        <b/>
        <sz val="13"/>
        <rFont val="Times New Roman"/>
        <family val="1"/>
      </rPr>
      <t>(</t>
    </r>
    <r>
      <rPr>
        <b/>
        <sz val="13"/>
        <rFont val="楷体_GB2312"/>
        <family val="3"/>
      </rPr>
      <t>硕</t>
    </r>
    <r>
      <rPr>
        <b/>
        <sz val="13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</si>
</sst>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6">
    <font>
      <sz val="12"/>
      <name val="宋体"/>
      <family val="0"/>
    </font>
    <font>
      <sz val="9"/>
      <color indexed="56"/>
      <name val="ˎ̥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12"/>
      <name val=" 黑体 "/>
      <family val="2"/>
    </font>
    <font>
      <sz val="12"/>
      <color indexed="8"/>
      <name val="宋体"/>
      <family val="0"/>
    </font>
    <font>
      <sz val="12"/>
      <color indexed="12"/>
      <name val="宋体"/>
      <family val="0"/>
    </font>
    <font>
      <sz val="12"/>
      <color indexed="53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2"/>
      <color indexed="10"/>
      <name val="宋体"/>
      <family val="0"/>
    </font>
    <font>
      <sz val="12"/>
      <color indexed="10"/>
      <name val="Arial"/>
      <family val="2"/>
    </font>
    <font>
      <sz val="9"/>
      <name val="ˎ̥"/>
      <family val="2"/>
    </font>
    <font>
      <sz val="12"/>
      <color indexed="10"/>
      <name val=" 黑体 "/>
      <family val="2"/>
    </font>
    <font>
      <sz val="12"/>
      <color indexed="30"/>
      <name val="宋体"/>
      <family val="0"/>
    </font>
    <font>
      <sz val="12"/>
      <name val="Times New Roman"/>
      <family val="1"/>
    </font>
    <font>
      <b/>
      <sz val="13"/>
      <name val="楷体_GB2312"/>
      <family val="3"/>
    </font>
    <font>
      <b/>
      <sz val="13"/>
      <color indexed="10"/>
      <name val="楷体_GB2312"/>
      <family val="3"/>
    </font>
    <font>
      <b/>
      <sz val="13"/>
      <name val="Times New Roman"/>
      <family val="1"/>
    </font>
    <font>
      <sz val="12"/>
      <name val="仿宋_GB2312"/>
      <family val="3"/>
    </font>
    <font>
      <b/>
      <sz val="12"/>
      <color indexed="10"/>
      <name val="仿宋_GB2312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Times New Roman"/>
      <family val="1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17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16" borderId="8" applyNumberFormat="0" applyAlignment="0" applyProtection="0"/>
    <xf numFmtId="0" fontId="43" fillId="7" borderId="5" applyNumberFormat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/>
    </xf>
    <xf numFmtId="0" fontId="0" fillId="24" borderId="0" xfId="0" applyFill="1" applyAlignment="1">
      <alignment vertical="center"/>
    </xf>
    <xf numFmtId="0" fontId="15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24" borderId="13" xfId="0" applyNumberFormat="1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 wrapText="1"/>
    </xf>
    <xf numFmtId="0" fontId="0" fillId="1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0" fillId="15" borderId="11" xfId="0" applyFont="1" applyFill="1" applyBorder="1" applyAlignment="1">
      <alignment vertical="center" wrapText="1"/>
    </xf>
    <xf numFmtId="0" fontId="0" fillId="15" borderId="0" xfId="0" applyFill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15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8" fillId="24" borderId="10" xfId="0" applyNumberFormat="1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left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0" xfId="0" applyNumberFormat="1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left" vertical="center"/>
    </xf>
    <xf numFmtId="0" fontId="44" fillId="24" borderId="10" xfId="0" applyNumberFormat="1" applyFont="1" applyFill="1" applyBorder="1" applyAlignment="1">
      <alignment horizontal="left" vertical="center"/>
    </xf>
    <xf numFmtId="0" fontId="44" fillId="24" borderId="10" xfId="0" applyFont="1" applyFill="1" applyBorder="1" applyAlignment="1">
      <alignment horizontal="left" vertical="center" wrapText="1"/>
    </xf>
    <xf numFmtId="0" fontId="13" fillId="24" borderId="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24" borderId="0" xfId="0" applyFont="1" applyFill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horizontal="center" vertical="center" wrapText="1"/>
    </xf>
    <xf numFmtId="0" fontId="0" fillId="12" borderId="0" xfId="0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 horizontal="center" vertical="center" wrapText="1"/>
    </xf>
    <xf numFmtId="0" fontId="0" fillId="19" borderId="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17" fillId="12" borderId="15" xfId="0" applyFont="1" applyFill="1" applyBorder="1" applyAlignment="1">
      <alignment horizontal="center" vertical="center" wrapText="1"/>
    </xf>
    <xf numFmtId="0" fontId="17" fillId="12" borderId="0" xfId="0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tabSelected="1" zoomScalePageLayoutView="0" workbookViewId="0" topLeftCell="A1">
      <pane ySplit="1" topLeftCell="BM29" activePane="bottomLeft" state="frozen"/>
      <selection pane="topLeft" activeCell="A1" sqref="A1"/>
      <selection pane="bottomLeft" activeCell="B34" sqref="B34"/>
    </sheetView>
  </sheetViews>
  <sheetFormatPr defaultColWidth="9.875" defaultRowHeight="24.75" customHeight="1"/>
  <cols>
    <col min="1" max="1" width="6.875" style="70" customWidth="1"/>
    <col min="2" max="2" width="29.375" style="70" customWidth="1"/>
    <col min="3" max="3" width="11.625" style="70" hidden="1" customWidth="1"/>
    <col min="4" max="7" width="14.75390625" style="70" hidden="1" customWidth="1"/>
    <col min="8" max="8" width="16.125" style="70" hidden="1" customWidth="1"/>
    <col min="9" max="11" width="13.625" style="70" hidden="1" customWidth="1"/>
    <col min="12" max="12" width="16.875" style="70" hidden="1" customWidth="1"/>
    <col min="13" max="17" width="17.375" style="70" hidden="1" customWidth="1"/>
    <col min="18" max="22" width="17.25390625" style="70" hidden="1" customWidth="1"/>
    <col min="23" max="23" width="15.375" style="70" hidden="1" customWidth="1"/>
    <col min="24" max="34" width="17.25390625" style="70" hidden="1" customWidth="1"/>
    <col min="35" max="35" width="9.00390625" style="71" hidden="1" customWidth="1"/>
    <col min="36" max="36" width="11.00390625" style="71" hidden="1" customWidth="1"/>
    <col min="37" max="37" width="6.00390625" style="71" hidden="1" customWidth="1"/>
    <col min="38" max="38" width="7.50390625" style="71" hidden="1" customWidth="1"/>
    <col min="39" max="39" width="9.75390625" style="70" hidden="1" customWidth="1"/>
    <col min="40" max="40" width="11.875" style="70" customWidth="1"/>
    <col min="41" max="41" width="10.875" style="70" customWidth="1"/>
    <col min="42" max="42" width="9.375" style="70" customWidth="1"/>
    <col min="43" max="43" width="9.25390625" style="70" customWidth="1"/>
    <col min="44" max="45" width="13.875" style="70" hidden="1" customWidth="1"/>
    <col min="46" max="46" width="11.75390625" style="70" hidden="1" customWidth="1"/>
    <col min="47" max="47" width="13.875" style="70" hidden="1" customWidth="1"/>
    <col min="48" max="48" width="10.75390625" style="70" hidden="1" customWidth="1"/>
    <col min="49" max="49" width="9.875" style="70" hidden="1" customWidth="1"/>
    <col min="50" max="50" width="12.125" style="70" hidden="1" customWidth="1"/>
    <col min="51" max="51" width="9.875" style="70" hidden="1" customWidth="1"/>
    <col min="52" max="52" width="11.50390625" style="70" hidden="1" customWidth="1"/>
    <col min="53" max="53" width="9.875" style="70" hidden="1" customWidth="1"/>
    <col min="54" max="54" width="13.625" style="70" hidden="1" customWidth="1"/>
    <col min="55" max="58" width="11.625" style="70" hidden="1" customWidth="1"/>
    <col min="59" max="59" width="13.50390625" style="70" hidden="1" customWidth="1"/>
    <col min="60" max="60" width="9.875" style="70" hidden="1" customWidth="1"/>
    <col min="61" max="61" width="12.75390625" style="70" hidden="1" customWidth="1"/>
    <col min="62" max="62" width="9.875" style="70" hidden="1" customWidth="1"/>
    <col min="63" max="63" width="13.00390625" style="70" hidden="1" customWidth="1"/>
    <col min="64" max="64" width="10.50390625" style="70" customWidth="1"/>
    <col min="65" max="65" width="0" style="70" hidden="1" customWidth="1"/>
    <col min="66" max="16384" width="9.875" style="70" customWidth="1"/>
  </cols>
  <sheetData>
    <row r="1" spans="1:65" s="85" customFormat="1" ht="76.5" customHeight="1">
      <c r="A1" s="83" t="s">
        <v>115</v>
      </c>
      <c r="B1" s="83" t="s">
        <v>116</v>
      </c>
      <c r="C1" s="84" t="s">
        <v>143</v>
      </c>
      <c r="D1" s="84" t="s">
        <v>144</v>
      </c>
      <c r="E1" s="84" t="s">
        <v>145</v>
      </c>
      <c r="F1" s="84" t="s">
        <v>146</v>
      </c>
      <c r="G1" s="84" t="s">
        <v>147</v>
      </c>
      <c r="H1" s="84" t="s">
        <v>148</v>
      </c>
      <c r="I1" s="84" t="s">
        <v>149</v>
      </c>
      <c r="J1" s="84" t="s">
        <v>150</v>
      </c>
      <c r="K1" s="84" t="s">
        <v>151</v>
      </c>
      <c r="L1" s="84" t="s">
        <v>152</v>
      </c>
      <c r="M1" s="84" t="s">
        <v>153</v>
      </c>
      <c r="N1" s="84" t="s">
        <v>154</v>
      </c>
      <c r="O1" s="84" t="s">
        <v>155</v>
      </c>
      <c r="P1" s="84" t="s">
        <v>156</v>
      </c>
      <c r="Q1" s="84" t="s">
        <v>157</v>
      </c>
      <c r="R1" s="84" t="s">
        <v>158</v>
      </c>
      <c r="S1" s="84" t="s">
        <v>159</v>
      </c>
      <c r="T1" s="84" t="s">
        <v>160</v>
      </c>
      <c r="U1" s="84" t="s">
        <v>117</v>
      </c>
      <c r="V1" s="84" t="s">
        <v>161</v>
      </c>
      <c r="W1" s="84" t="s">
        <v>162</v>
      </c>
      <c r="X1" s="84" t="s">
        <v>163</v>
      </c>
      <c r="Y1" s="84" t="s">
        <v>164</v>
      </c>
      <c r="Z1" s="84" t="s">
        <v>165</v>
      </c>
      <c r="AA1" s="84" t="s">
        <v>166</v>
      </c>
      <c r="AB1" s="84" t="s">
        <v>167</v>
      </c>
      <c r="AC1" s="84" t="s">
        <v>168</v>
      </c>
      <c r="AD1" s="84" t="s">
        <v>169</v>
      </c>
      <c r="AE1" s="84" t="s">
        <v>170</v>
      </c>
      <c r="AF1" s="84" t="s">
        <v>171</v>
      </c>
      <c r="AG1" s="84" t="s">
        <v>172</v>
      </c>
      <c r="AH1" s="84" t="s">
        <v>173</v>
      </c>
      <c r="AI1" s="84" t="s">
        <v>118</v>
      </c>
      <c r="AJ1" s="82" t="s">
        <v>130</v>
      </c>
      <c r="AK1" s="84" t="s">
        <v>119</v>
      </c>
      <c r="AL1" s="82" t="s">
        <v>131</v>
      </c>
      <c r="AM1" s="84" t="s">
        <v>120</v>
      </c>
      <c r="AN1" s="83" t="s">
        <v>174</v>
      </c>
      <c r="AO1" s="83" t="s">
        <v>175</v>
      </c>
      <c r="AP1" s="83" t="s">
        <v>176</v>
      </c>
      <c r="AQ1" s="83" t="s">
        <v>177</v>
      </c>
      <c r="AR1" s="83" t="s">
        <v>178</v>
      </c>
      <c r="AS1" s="83" t="s">
        <v>179</v>
      </c>
      <c r="AT1" s="88" t="s">
        <v>132</v>
      </c>
      <c r="AU1" s="88" t="s">
        <v>133</v>
      </c>
      <c r="AV1" s="88" t="s">
        <v>30</v>
      </c>
      <c r="AW1" s="83" t="s">
        <v>121</v>
      </c>
      <c r="AX1" s="88" t="s">
        <v>114</v>
      </c>
      <c r="AY1" s="83" t="s">
        <v>122</v>
      </c>
      <c r="AZ1" s="88" t="s">
        <v>134</v>
      </c>
      <c r="BA1" s="83" t="s">
        <v>123</v>
      </c>
      <c r="BB1" s="83" t="s">
        <v>135</v>
      </c>
      <c r="BC1" s="83" t="s">
        <v>124</v>
      </c>
      <c r="BD1" s="83" t="s">
        <v>125</v>
      </c>
      <c r="BE1" s="83" t="s">
        <v>126</v>
      </c>
      <c r="BF1" s="83" t="s">
        <v>127</v>
      </c>
      <c r="BG1" s="83" t="s">
        <v>136</v>
      </c>
      <c r="BH1" s="83" t="s">
        <v>128</v>
      </c>
      <c r="BI1" s="83" t="s">
        <v>137</v>
      </c>
      <c r="BJ1" s="83" t="s">
        <v>129</v>
      </c>
      <c r="BK1" s="83" t="s">
        <v>138</v>
      </c>
      <c r="BL1" s="83" t="s">
        <v>182</v>
      </c>
      <c r="BM1" s="82" t="s">
        <v>139</v>
      </c>
    </row>
    <row r="2" spans="1:65" ht="24.75" customHeight="1">
      <c r="A2" s="76">
        <v>1</v>
      </c>
      <c r="B2" s="86" t="s">
        <v>34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2"/>
      <c r="AJ2" s="72"/>
      <c r="AK2" s="74"/>
      <c r="AL2" s="74"/>
      <c r="AM2" s="74"/>
      <c r="AN2" s="87">
        <v>41</v>
      </c>
      <c r="AO2" s="87">
        <v>127</v>
      </c>
      <c r="AP2" s="87">
        <v>34</v>
      </c>
      <c r="AQ2" s="87">
        <v>130</v>
      </c>
      <c r="AR2" s="87"/>
      <c r="AS2" s="87"/>
      <c r="AT2" s="87"/>
      <c r="AU2" s="87"/>
      <c r="AV2" s="87"/>
      <c r="AW2" s="75"/>
      <c r="AX2" s="75"/>
      <c r="AY2" s="75"/>
      <c r="AZ2" s="75"/>
      <c r="BA2" s="75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>
        <v>0</v>
      </c>
      <c r="BM2" s="74"/>
    </row>
    <row r="3" spans="1:65" ht="24.75" customHeight="1">
      <c r="A3" s="76">
        <v>2</v>
      </c>
      <c r="B3" s="86" t="s">
        <v>35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2"/>
      <c r="AJ3" s="72"/>
      <c r="AK3" s="74"/>
      <c r="AL3" s="74"/>
      <c r="AM3" s="74"/>
      <c r="AN3" s="87">
        <v>25</v>
      </c>
      <c r="AO3" s="87">
        <v>148</v>
      </c>
      <c r="AP3" s="87">
        <v>22</v>
      </c>
      <c r="AQ3" s="87">
        <v>136</v>
      </c>
      <c r="AR3" s="87"/>
      <c r="AS3" s="87"/>
      <c r="AT3" s="87"/>
      <c r="AU3" s="87"/>
      <c r="AV3" s="87"/>
      <c r="AW3" s="75"/>
      <c r="AX3" s="75"/>
      <c r="AY3" s="75"/>
      <c r="AZ3" s="75"/>
      <c r="BA3" s="75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>
        <v>82</v>
      </c>
      <c r="BM3" s="74"/>
    </row>
    <row r="4" spans="1:65" ht="24.75" customHeight="1">
      <c r="A4" s="76">
        <v>3</v>
      </c>
      <c r="B4" s="86" t="s">
        <v>48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2"/>
      <c r="AJ4" s="72"/>
      <c r="AK4" s="74"/>
      <c r="AL4" s="74"/>
      <c r="AM4" s="74"/>
      <c r="AN4" s="87">
        <v>23</v>
      </c>
      <c r="AO4" s="87">
        <v>61</v>
      </c>
      <c r="AP4" s="87">
        <v>27</v>
      </c>
      <c r="AQ4" s="87">
        <v>58</v>
      </c>
      <c r="AR4" s="87"/>
      <c r="AS4" s="87"/>
      <c r="AT4" s="87"/>
      <c r="AU4" s="87"/>
      <c r="AV4" s="87"/>
      <c r="AW4" s="75"/>
      <c r="AX4" s="75"/>
      <c r="AY4" s="75"/>
      <c r="AZ4" s="75"/>
      <c r="BA4" s="75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>
        <v>0</v>
      </c>
      <c r="BM4" s="74"/>
    </row>
    <row r="5" spans="1:65" ht="24.75" customHeight="1">
      <c r="A5" s="75">
        <v>4</v>
      </c>
      <c r="B5" s="86" t="s">
        <v>140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2"/>
      <c r="AJ5" s="72"/>
      <c r="AK5" s="74"/>
      <c r="AL5" s="74"/>
      <c r="AM5" s="74"/>
      <c r="AN5" s="87">
        <v>69</v>
      </c>
      <c r="AO5" s="87">
        <v>116</v>
      </c>
      <c r="AP5" s="87">
        <v>80</v>
      </c>
      <c r="AQ5" s="87">
        <v>117</v>
      </c>
      <c r="AR5" s="87"/>
      <c r="AS5" s="87"/>
      <c r="AT5" s="87"/>
      <c r="AU5" s="87"/>
      <c r="AV5" s="87"/>
      <c r="AW5" s="75"/>
      <c r="AX5" s="75"/>
      <c r="AY5" s="75"/>
      <c r="AZ5" s="75"/>
      <c r="BA5" s="75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>
        <v>0</v>
      </c>
      <c r="BM5" s="74"/>
    </row>
    <row r="6" spans="1:65" ht="24.75" customHeight="1">
      <c r="A6" s="76">
        <v>5</v>
      </c>
      <c r="B6" s="86" t="s">
        <v>141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2"/>
      <c r="AJ6" s="72"/>
      <c r="AK6" s="74"/>
      <c r="AL6" s="74"/>
      <c r="AM6" s="74"/>
      <c r="AN6" s="87">
        <v>0</v>
      </c>
      <c r="AO6" s="87">
        <v>8</v>
      </c>
      <c r="AP6" s="87">
        <v>0</v>
      </c>
      <c r="AQ6" s="87">
        <v>7</v>
      </c>
      <c r="AR6" s="87"/>
      <c r="AS6" s="87"/>
      <c r="AT6" s="87"/>
      <c r="AU6" s="87"/>
      <c r="AV6" s="87"/>
      <c r="AW6" s="75"/>
      <c r="AX6" s="75"/>
      <c r="AY6" s="75"/>
      <c r="AZ6" s="75"/>
      <c r="BA6" s="75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>
        <v>0</v>
      </c>
      <c r="BM6" s="74"/>
    </row>
    <row r="7" spans="1:65" ht="24.75" customHeight="1">
      <c r="A7" s="75">
        <v>6</v>
      </c>
      <c r="B7" s="86" t="s">
        <v>31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2"/>
      <c r="AJ7" s="72"/>
      <c r="AK7" s="74"/>
      <c r="AL7" s="74"/>
      <c r="AM7" s="74"/>
      <c r="AN7" s="87">
        <v>11</v>
      </c>
      <c r="AO7" s="87">
        <v>71</v>
      </c>
      <c r="AP7" s="87">
        <v>11</v>
      </c>
      <c r="AQ7" s="87">
        <v>73</v>
      </c>
      <c r="AR7" s="87"/>
      <c r="AS7" s="87"/>
      <c r="AT7" s="87"/>
      <c r="AU7" s="87"/>
      <c r="AV7" s="87"/>
      <c r="AW7" s="75"/>
      <c r="AX7" s="75"/>
      <c r="AY7" s="75"/>
      <c r="AZ7" s="75"/>
      <c r="BA7" s="75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>
        <v>10</v>
      </c>
      <c r="BM7" s="74"/>
    </row>
    <row r="8" spans="1:65" ht="24.75" customHeight="1">
      <c r="A8" s="76">
        <v>7</v>
      </c>
      <c r="B8" s="86" t="s">
        <v>37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2"/>
      <c r="AJ8" s="72"/>
      <c r="AK8" s="74"/>
      <c r="AL8" s="74"/>
      <c r="AM8" s="74"/>
      <c r="AN8" s="87">
        <v>179</v>
      </c>
      <c r="AO8" s="87">
        <v>335</v>
      </c>
      <c r="AP8" s="87">
        <v>189</v>
      </c>
      <c r="AQ8" s="87">
        <v>345</v>
      </c>
      <c r="AR8" s="87"/>
      <c r="AS8" s="87"/>
      <c r="AT8" s="87"/>
      <c r="AU8" s="87"/>
      <c r="AV8" s="87"/>
      <c r="AW8" s="75"/>
      <c r="AX8" s="75"/>
      <c r="AY8" s="75"/>
      <c r="AZ8" s="75"/>
      <c r="BA8" s="75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>
        <v>0</v>
      </c>
      <c r="BM8" s="74"/>
    </row>
    <row r="9" spans="1:65" ht="24.75" customHeight="1">
      <c r="A9" s="75">
        <v>8</v>
      </c>
      <c r="B9" s="86" t="s">
        <v>38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2"/>
      <c r="AJ9" s="72"/>
      <c r="AK9" s="74"/>
      <c r="AL9" s="74"/>
      <c r="AM9" s="74"/>
      <c r="AN9" s="87">
        <v>58</v>
      </c>
      <c r="AO9" s="87">
        <v>102</v>
      </c>
      <c r="AP9" s="87">
        <v>63</v>
      </c>
      <c r="AQ9" s="87">
        <v>105</v>
      </c>
      <c r="AR9" s="87"/>
      <c r="AS9" s="87"/>
      <c r="AT9" s="87"/>
      <c r="AU9" s="87"/>
      <c r="AV9" s="87"/>
      <c r="AW9" s="75"/>
      <c r="AX9" s="75"/>
      <c r="AY9" s="75"/>
      <c r="AZ9" s="75"/>
      <c r="BA9" s="75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>
        <v>0</v>
      </c>
      <c r="BM9" s="74"/>
    </row>
    <row r="10" spans="1:65" ht="24.75" customHeight="1">
      <c r="A10" s="76">
        <v>9</v>
      </c>
      <c r="B10" s="86" t="s">
        <v>39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3"/>
      <c r="S10" s="74"/>
      <c r="T10" s="73"/>
      <c r="U10" s="73"/>
      <c r="V10" s="73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2"/>
      <c r="AJ10" s="72"/>
      <c r="AK10" s="74"/>
      <c r="AL10" s="74"/>
      <c r="AM10" s="74"/>
      <c r="AN10" s="87">
        <v>63</v>
      </c>
      <c r="AO10" s="87">
        <v>244</v>
      </c>
      <c r="AP10" s="87">
        <v>69</v>
      </c>
      <c r="AQ10" s="87">
        <v>240</v>
      </c>
      <c r="AR10" s="87"/>
      <c r="AS10" s="87"/>
      <c r="AT10" s="87"/>
      <c r="AU10" s="87"/>
      <c r="AV10" s="87"/>
      <c r="AW10" s="75"/>
      <c r="AX10" s="75"/>
      <c r="AY10" s="75"/>
      <c r="AZ10" s="75"/>
      <c r="BA10" s="75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>
        <v>70</v>
      </c>
      <c r="BM10" s="74"/>
    </row>
    <row r="11" spans="1:65" ht="24.75" customHeight="1">
      <c r="A11" s="75">
        <v>10</v>
      </c>
      <c r="B11" s="86" t="s">
        <v>44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2"/>
      <c r="AJ11" s="72"/>
      <c r="AK11" s="74"/>
      <c r="AL11" s="74"/>
      <c r="AM11" s="74"/>
      <c r="AN11" s="87">
        <v>66</v>
      </c>
      <c r="AO11" s="87">
        <v>224</v>
      </c>
      <c r="AP11" s="87">
        <v>61</v>
      </c>
      <c r="AQ11" s="87">
        <v>228</v>
      </c>
      <c r="AR11" s="87"/>
      <c r="AS11" s="87"/>
      <c r="AT11" s="87"/>
      <c r="AU11" s="87"/>
      <c r="AV11" s="87"/>
      <c r="AW11" s="75"/>
      <c r="AX11" s="75"/>
      <c r="AY11" s="75"/>
      <c r="AZ11" s="75"/>
      <c r="BA11" s="75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>
        <v>38</v>
      </c>
      <c r="BM11" s="74"/>
    </row>
    <row r="12" spans="1:65" ht="24.75" customHeight="1">
      <c r="A12" s="76">
        <v>11</v>
      </c>
      <c r="B12" s="86" t="s">
        <v>15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2"/>
      <c r="AJ12" s="72"/>
      <c r="AK12" s="74"/>
      <c r="AL12" s="74"/>
      <c r="AM12" s="74"/>
      <c r="AN12" s="87">
        <v>36</v>
      </c>
      <c r="AO12" s="87">
        <v>85</v>
      </c>
      <c r="AP12" s="87">
        <v>35</v>
      </c>
      <c r="AQ12" s="87">
        <v>89</v>
      </c>
      <c r="AR12" s="87"/>
      <c r="AS12" s="87"/>
      <c r="AT12" s="87"/>
      <c r="AU12" s="87"/>
      <c r="AV12" s="87"/>
      <c r="AW12" s="75"/>
      <c r="AX12" s="75"/>
      <c r="AY12" s="75"/>
      <c r="AZ12" s="75"/>
      <c r="BA12" s="75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>
        <v>34</v>
      </c>
      <c r="BM12" s="74"/>
    </row>
    <row r="13" spans="1:65" ht="24.75" customHeight="1">
      <c r="A13" s="75">
        <v>12</v>
      </c>
      <c r="B13" s="86" t="s">
        <v>45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2"/>
      <c r="AJ13" s="72"/>
      <c r="AK13" s="74"/>
      <c r="AL13" s="74"/>
      <c r="AM13" s="74"/>
      <c r="AN13" s="87">
        <v>66</v>
      </c>
      <c r="AO13" s="87">
        <v>158</v>
      </c>
      <c r="AP13" s="87">
        <v>53</v>
      </c>
      <c r="AQ13" s="87">
        <v>156</v>
      </c>
      <c r="AR13" s="87"/>
      <c r="AS13" s="87"/>
      <c r="AT13" s="87"/>
      <c r="AU13" s="87"/>
      <c r="AV13" s="87"/>
      <c r="AW13" s="75"/>
      <c r="AX13" s="75"/>
      <c r="AY13" s="75"/>
      <c r="AZ13" s="75"/>
      <c r="BA13" s="75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>
        <v>40</v>
      </c>
      <c r="BM13" s="74"/>
    </row>
    <row r="14" spans="1:65" ht="24.75" customHeight="1">
      <c r="A14" s="76">
        <v>13</v>
      </c>
      <c r="B14" s="86" t="s">
        <v>16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2"/>
      <c r="AJ14" s="72"/>
      <c r="AK14" s="74"/>
      <c r="AL14" s="74"/>
      <c r="AM14" s="74"/>
      <c r="AN14" s="87">
        <v>32</v>
      </c>
      <c r="AO14" s="87">
        <v>89</v>
      </c>
      <c r="AP14" s="87">
        <v>36</v>
      </c>
      <c r="AQ14" s="87">
        <v>94</v>
      </c>
      <c r="AR14" s="87"/>
      <c r="AS14" s="87"/>
      <c r="AT14" s="87"/>
      <c r="AU14" s="87"/>
      <c r="AV14" s="87"/>
      <c r="AW14" s="75"/>
      <c r="AX14" s="75"/>
      <c r="AY14" s="75"/>
      <c r="AZ14" s="75"/>
      <c r="BA14" s="75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>
        <v>30</v>
      </c>
      <c r="BM14" s="74"/>
    </row>
    <row r="15" spans="1:65" ht="24.75" customHeight="1">
      <c r="A15" s="75">
        <v>14</v>
      </c>
      <c r="B15" s="86" t="s">
        <v>41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2"/>
      <c r="AJ15" s="72"/>
      <c r="AK15" s="74"/>
      <c r="AL15" s="74"/>
      <c r="AM15" s="74"/>
      <c r="AN15" s="87">
        <v>79</v>
      </c>
      <c r="AO15" s="87">
        <v>196</v>
      </c>
      <c r="AP15" s="87">
        <v>90</v>
      </c>
      <c r="AQ15" s="87">
        <v>200</v>
      </c>
      <c r="AR15" s="87"/>
      <c r="AS15" s="87"/>
      <c r="AT15" s="87"/>
      <c r="AU15" s="87"/>
      <c r="AV15" s="87"/>
      <c r="AW15" s="75"/>
      <c r="AX15" s="75"/>
      <c r="AY15" s="75"/>
      <c r="AZ15" s="75"/>
      <c r="BA15" s="75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>
        <v>50</v>
      </c>
      <c r="BM15" s="74"/>
    </row>
    <row r="16" spans="1:65" ht="24.75" customHeight="1">
      <c r="A16" s="76">
        <v>15</v>
      </c>
      <c r="B16" s="86" t="s">
        <v>17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2"/>
      <c r="AJ16" s="72"/>
      <c r="AK16" s="74"/>
      <c r="AL16" s="74"/>
      <c r="AM16" s="74"/>
      <c r="AN16" s="87">
        <v>38</v>
      </c>
      <c r="AO16" s="87">
        <v>93</v>
      </c>
      <c r="AP16" s="87">
        <v>43</v>
      </c>
      <c r="AQ16" s="87">
        <v>94</v>
      </c>
      <c r="AR16" s="87"/>
      <c r="AS16" s="87"/>
      <c r="AT16" s="87"/>
      <c r="AU16" s="87"/>
      <c r="AV16" s="87"/>
      <c r="AW16" s="75"/>
      <c r="AX16" s="75"/>
      <c r="AY16" s="75"/>
      <c r="AZ16" s="75"/>
      <c r="BA16" s="75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>
        <v>20</v>
      </c>
      <c r="BM16" s="74"/>
    </row>
    <row r="17" spans="1:65" ht="24.75" customHeight="1">
      <c r="A17" s="75">
        <v>16</v>
      </c>
      <c r="B17" s="86" t="s">
        <v>46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2"/>
      <c r="AJ17" s="72"/>
      <c r="AK17" s="74"/>
      <c r="AL17" s="74"/>
      <c r="AM17" s="74"/>
      <c r="AN17" s="87">
        <v>172</v>
      </c>
      <c r="AO17" s="87">
        <v>356</v>
      </c>
      <c r="AP17" s="87">
        <v>170</v>
      </c>
      <c r="AQ17" s="87">
        <v>343</v>
      </c>
      <c r="AR17" s="87"/>
      <c r="AS17" s="87"/>
      <c r="AT17" s="87"/>
      <c r="AU17" s="87"/>
      <c r="AV17" s="87"/>
      <c r="AW17" s="75"/>
      <c r="AX17" s="75"/>
      <c r="AY17" s="75"/>
      <c r="AZ17" s="75"/>
      <c r="BA17" s="75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>
        <v>75</v>
      </c>
      <c r="BM17" s="74"/>
    </row>
    <row r="18" spans="1:65" ht="24.75" customHeight="1">
      <c r="A18" s="76">
        <v>17</v>
      </c>
      <c r="B18" s="86" t="s">
        <v>18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2"/>
      <c r="AJ18" s="72"/>
      <c r="AK18" s="74"/>
      <c r="AL18" s="74"/>
      <c r="AM18" s="74"/>
      <c r="AN18" s="87">
        <v>28</v>
      </c>
      <c r="AO18" s="87">
        <v>64</v>
      </c>
      <c r="AP18" s="87">
        <v>35</v>
      </c>
      <c r="AQ18" s="87">
        <v>63</v>
      </c>
      <c r="AR18" s="87"/>
      <c r="AS18" s="87"/>
      <c r="AT18" s="87"/>
      <c r="AU18" s="87"/>
      <c r="AV18" s="87"/>
      <c r="AW18" s="75"/>
      <c r="AX18" s="75"/>
      <c r="AY18" s="75"/>
      <c r="AZ18" s="75"/>
      <c r="BA18" s="75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>
        <v>0</v>
      </c>
      <c r="BM18" s="74"/>
    </row>
    <row r="19" spans="1:65" ht="24.75" customHeight="1">
      <c r="A19" s="75">
        <v>18</v>
      </c>
      <c r="B19" s="86" t="s">
        <v>47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2"/>
      <c r="AJ19" s="72"/>
      <c r="AK19" s="74"/>
      <c r="AL19" s="74"/>
      <c r="AM19" s="74"/>
      <c r="AN19" s="87">
        <v>40</v>
      </c>
      <c r="AO19" s="87">
        <v>358</v>
      </c>
      <c r="AP19" s="87">
        <v>35</v>
      </c>
      <c r="AQ19" s="87">
        <v>422</v>
      </c>
      <c r="AR19" s="87"/>
      <c r="AS19" s="87"/>
      <c r="AT19" s="87"/>
      <c r="AU19" s="87"/>
      <c r="AV19" s="87"/>
      <c r="AW19" s="75"/>
      <c r="AX19" s="75"/>
      <c r="AY19" s="75"/>
      <c r="AZ19" s="75"/>
      <c r="BA19" s="75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>
        <v>304</v>
      </c>
      <c r="BM19" s="74"/>
    </row>
    <row r="20" spans="1:65" ht="24.75" customHeight="1">
      <c r="A20" s="76">
        <v>19</v>
      </c>
      <c r="B20" s="86" t="s">
        <v>42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2"/>
      <c r="AJ20" s="72"/>
      <c r="AK20" s="74"/>
      <c r="AL20" s="74"/>
      <c r="AM20" s="74"/>
      <c r="AN20" s="87">
        <v>81</v>
      </c>
      <c r="AO20" s="87">
        <v>298</v>
      </c>
      <c r="AP20" s="87">
        <v>80</v>
      </c>
      <c r="AQ20" s="87">
        <v>312</v>
      </c>
      <c r="AR20" s="87"/>
      <c r="AS20" s="87"/>
      <c r="AT20" s="87"/>
      <c r="AU20" s="87"/>
      <c r="AV20" s="87"/>
      <c r="AW20" s="75"/>
      <c r="AX20" s="75"/>
      <c r="AY20" s="75"/>
      <c r="AZ20" s="75"/>
      <c r="BA20" s="75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>
        <v>32</v>
      </c>
      <c r="BM20" s="74"/>
    </row>
    <row r="21" spans="1:65" ht="24.75" customHeight="1">
      <c r="A21" s="75">
        <v>20</v>
      </c>
      <c r="B21" s="86" t="s">
        <v>36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2"/>
      <c r="AJ21" s="72"/>
      <c r="AK21" s="74"/>
      <c r="AL21" s="74"/>
      <c r="AM21" s="74"/>
      <c r="AN21" s="87">
        <v>41</v>
      </c>
      <c r="AO21" s="87">
        <v>129</v>
      </c>
      <c r="AP21" s="87">
        <v>29</v>
      </c>
      <c r="AQ21" s="87">
        <v>137</v>
      </c>
      <c r="AR21" s="87"/>
      <c r="AS21" s="87"/>
      <c r="AT21" s="87"/>
      <c r="AU21" s="87"/>
      <c r="AV21" s="87"/>
      <c r="AW21" s="75"/>
      <c r="AX21" s="75"/>
      <c r="AY21" s="75"/>
      <c r="AZ21" s="75"/>
      <c r="BA21" s="75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>
        <v>17</v>
      </c>
      <c r="BM21" s="74"/>
    </row>
    <row r="22" spans="1:65" ht="24.75" customHeight="1">
      <c r="A22" s="76">
        <v>21</v>
      </c>
      <c r="B22" s="86" t="s">
        <v>19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2"/>
      <c r="AJ22" s="72"/>
      <c r="AK22" s="74"/>
      <c r="AL22" s="74"/>
      <c r="AM22" s="74"/>
      <c r="AN22" s="87">
        <v>19</v>
      </c>
      <c r="AO22" s="87">
        <v>48</v>
      </c>
      <c r="AP22" s="87">
        <v>13</v>
      </c>
      <c r="AQ22" s="87">
        <v>53</v>
      </c>
      <c r="AR22" s="87"/>
      <c r="AS22" s="87"/>
      <c r="AT22" s="87"/>
      <c r="AU22" s="87"/>
      <c r="AV22" s="87"/>
      <c r="AW22" s="75"/>
      <c r="AX22" s="75"/>
      <c r="AY22" s="75"/>
      <c r="AZ22" s="75"/>
      <c r="BA22" s="75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>
        <v>6</v>
      </c>
      <c r="BM22" s="74"/>
    </row>
    <row r="23" spans="1:65" ht="24.75" customHeight="1">
      <c r="A23" s="75">
        <v>22</v>
      </c>
      <c r="B23" s="86" t="s">
        <v>20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2"/>
      <c r="AJ23" s="72"/>
      <c r="AK23" s="74"/>
      <c r="AL23" s="74"/>
      <c r="AM23" s="74"/>
      <c r="AN23" s="87">
        <v>13</v>
      </c>
      <c r="AO23" s="87">
        <v>41</v>
      </c>
      <c r="AP23" s="87">
        <v>14</v>
      </c>
      <c r="AQ23" s="87">
        <v>43</v>
      </c>
      <c r="AR23" s="87"/>
      <c r="AS23" s="87"/>
      <c r="AT23" s="87"/>
      <c r="AU23" s="87"/>
      <c r="AV23" s="87"/>
      <c r="AW23" s="75"/>
      <c r="AX23" s="75"/>
      <c r="AY23" s="75"/>
      <c r="AZ23" s="75"/>
      <c r="BA23" s="75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>
        <v>0</v>
      </c>
      <c r="BM23" s="74"/>
    </row>
    <row r="24" spans="1:65" ht="24.75" customHeight="1">
      <c r="A24" s="76">
        <v>23</v>
      </c>
      <c r="B24" s="86" t="s">
        <v>49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2"/>
      <c r="AJ24" s="72"/>
      <c r="AK24" s="74"/>
      <c r="AL24" s="74"/>
      <c r="AM24" s="74"/>
      <c r="AN24" s="87">
        <v>83</v>
      </c>
      <c r="AO24" s="87">
        <v>190</v>
      </c>
      <c r="AP24" s="87">
        <v>72</v>
      </c>
      <c r="AQ24" s="87">
        <v>219</v>
      </c>
      <c r="AR24" s="87"/>
      <c r="AS24" s="87"/>
      <c r="AT24" s="87"/>
      <c r="AU24" s="87"/>
      <c r="AV24" s="87"/>
      <c r="AW24" s="75"/>
      <c r="AX24" s="75"/>
      <c r="AY24" s="75"/>
      <c r="AZ24" s="75"/>
      <c r="BA24" s="75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>
        <v>49</v>
      </c>
      <c r="BM24" s="74"/>
    </row>
    <row r="25" spans="1:65" ht="24.75" customHeight="1">
      <c r="A25" s="75">
        <v>24</v>
      </c>
      <c r="B25" s="86" t="s">
        <v>51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2"/>
      <c r="AJ25" s="72"/>
      <c r="AK25" s="74"/>
      <c r="AL25" s="74"/>
      <c r="AM25" s="74"/>
      <c r="AN25" s="87">
        <v>48</v>
      </c>
      <c r="AO25" s="87">
        <v>132</v>
      </c>
      <c r="AP25" s="87">
        <v>50</v>
      </c>
      <c r="AQ25" s="87">
        <v>131</v>
      </c>
      <c r="AR25" s="87"/>
      <c r="AS25" s="87"/>
      <c r="AT25" s="87"/>
      <c r="AU25" s="87"/>
      <c r="AV25" s="87"/>
      <c r="AW25" s="75"/>
      <c r="AX25" s="75"/>
      <c r="AY25" s="75"/>
      <c r="AZ25" s="75"/>
      <c r="BA25" s="75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>
        <v>34</v>
      </c>
      <c r="BM25" s="74"/>
    </row>
    <row r="26" spans="1:65" ht="24.75" customHeight="1">
      <c r="A26" s="76">
        <v>25</v>
      </c>
      <c r="B26" s="86" t="s">
        <v>50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2"/>
      <c r="AJ26" s="72"/>
      <c r="AK26" s="74"/>
      <c r="AL26" s="74"/>
      <c r="AM26" s="74"/>
      <c r="AN26" s="87">
        <v>45</v>
      </c>
      <c r="AO26" s="87">
        <v>141</v>
      </c>
      <c r="AP26" s="87">
        <v>50</v>
      </c>
      <c r="AQ26" s="87">
        <v>149</v>
      </c>
      <c r="AR26" s="87"/>
      <c r="AS26" s="87"/>
      <c r="AT26" s="87"/>
      <c r="AU26" s="87"/>
      <c r="AV26" s="87"/>
      <c r="AW26" s="75"/>
      <c r="AX26" s="75"/>
      <c r="AY26" s="75"/>
      <c r="AZ26" s="75"/>
      <c r="BA26" s="75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>
        <v>28</v>
      </c>
      <c r="BM26" s="74"/>
    </row>
    <row r="27" spans="1:65" ht="24.75" customHeight="1">
      <c r="A27" s="75">
        <v>26</v>
      </c>
      <c r="B27" s="86" t="s">
        <v>53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2"/>
      <c r="AJ27" s="72"/>
      <c r="AK27" s="74"/>
      <c r="AL27" s="74"/>
      <c r="AM27" s="74"/>
      <c r="AN27" s="87">
        <v>61</v>
      </c>
      <c r="AO27" s="87">
        <v>201</v>
      </c>
      <c r="AP27" s="87">
        <v>63</v>
      </c>
      <c r="AQ27" s="87">
        <v>185</v>
      </c>
      <c r="AR27" s="87"/>
      <c r="AS27" s="87"/>
      <c r="AT27" s="87"/>
      <c r="AU27" s="87"/>
      <c r="AV27" s="87"/>
      <c r="AW27" s="75"/>
      <c r="AX27" s="75"/>
      <c r="AY27" s="75"/>
      <c r="AZ27" s="75"/>
      <c r="BA27" s="75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>
        <v>21</v>
      </c>
      <c r="BM27" s="74"/>
    </row>
    <row r="28" spans="1:65" ht="24.75" customHeight="1">
      <c r="A28" s="76">
        <v>27</v>
      </c>
      <c r="B28" s="86" t="s">
        <v>52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2"/>
      <c r="AJ28" s="72"/>
      <c r="AK28" s="74"/>
      <c r="AL28" s="74"/>
      <c r="AM28" s="74"/>
      <c r="AN28" s="87">
        <v>42</v>
      </c>
      <c r="AO28" s="87">
        <v>65</v>
      </c>
      <c r="AP28" s="87">
        <v>39</v>
      </c>
      <c r="AQ28" s="87">
        <v>60</v>
      </c>
      <c r="AR28" s="87"/>
      <c r="AS28" s="87"/>
      <c r="AT28" s="87"/>
      <c r="AU28" s="87"/>
      <c r="AV28" s="87"/>
      <c r="AW28" s="75"/>
      <c r="AX28" s="75"/>
      <c r="AY28" s="75"/>
      <c r="AZ28" s="75"/>
      <c r="BA28" s="75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>
        <v>7</v>
      </c>
      <c r="BM28" s="74"/>
    </row>
    <row r="29" spans="1:65" ht="24.75" customHeight="1">
      <c r="A29" s="75">
        <v>28</v>
      </c>
      <c r="B29" s="86" t="s">
        <v>13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2"/>
      <c r="AJ29" s="72"/>
      <c r="AK29" s="74"/>
      <c r="AL29" s="74"/>
      <c r="AM29" s="74"/>
      <c r="AN29" s="87">
        <v>44</v>
      </c>
      <c r="AO29" s="87">
        <v>110</v>
      </c>
      <c r="AP29" s="87">
        <v>41</v>
      </c>
      <c r="AQ29" s="87">
        <v>98</v>
      </c>
      <c r="AR29" s="87"/>
      <c r="AS29" s="87"/>
      <c r="AT29" s="87"/>
      <c r="AU29" s="87"/>
      <c r="AV29" s="87"/>
      <c r="AW29" s="75"/>
      <c r="AX29" s="75"/>
      <c r="AY29" s="75"/>
      <c r="AZ29" s="75"/>
      <c r="BA29" s="75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>
        <v>15</v>
      </c>
      <c r="BM29" s="74"/>
    </row>
    <row r="30" spans="1:65" ht="24.75" customHeight="1">
      <c r="A30" s="76">
        <v>29</v>
      </c>
      <c r="B30" s="86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2"/>
      <c r="AJ30" s="72"/>
      <c r="AK30" s="74"/>
      <c r="AL30" s="74"/>
      <c r="AM30" s="74"/>
      <c r="AN30" s="87">
        <v>39</v>
      </c>
      <c r="AO30" s="87">
        <v>176</v>
      </c>
      <c r="AP30" s="87">
        <v>46</v>
      </c>
      <c r="AQ30" s="87">
        <v>164</v>
      </c>
      <c r="AR30" s="87"/>
      <c r="AS30" s="87"/>
      <c r="AT30" s="87"/>
      <c r="AU30" s="87"/>
      <c r="AV30" s="87"/>
      <c r="AW30" s="75"/>
      <c r="AX30" s="75"/>
      <c r="AY30" s="75"/>
      <c r="AZ30" s="75"/>
      <c r="BA30" s="75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>
        <v>33</v>
      </c>
      <c r="BM30" s="74"/>
    </row>
    <row r="31" spans="1:65" ht="24.75" customHeight="1">
      <c r="A31" s="75">
        <v>30</v>
      </c>
      <c r="B31" s="86" t="s">
        <v>14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2"/>
      <c r="AJ31" s="72"/>
      <c r="AK31" s="74"/>
      <c r="AL31" s="74"/>
      <c r="AM31" s="74"/>
      <c r="AN31" s="87">
        <v>31</v>
      </c>
      <c r="AO31" s="87">
        <v>133</v>
      </c>
      <c r="AP31" s="87">
        <v>36</v>
      </c>
      <c r="AQ31" s="87">
        <v>136</v>
      </c>
      <c r="AR31" s="87"/>
      <c r="AS31" s="87"/>
      <c r="AT31" s="87"/>
      <c r="AU31" s="87"/>
      <c r="AV31" s="87"/>
      <c r="AW31" s="75"/>
      <c r="AX31" s="75"/>
      <c r="AY31" s="75"/>
      <c r="AZ31" s="75"/>
      <c r="BA31" s="75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>
        <v>30</v>
      </c>
      <c r="BM31" s="74"/>
    </row>
    <row r="32" spans="1:65" ht="24.75" customHeight="1">
      <c r="A32" s="76">
        <v>31</v>
      </c>
      <c r="B32" s="86" t="s">
        <v>32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2"/>
      <c r="AJ32" s="72"/>
      <c r="AK32" s="74"/>
      <c r="AL32" s="74"/>
      <c r="AM32" s="74"/>
      <c r="AN32" s="87">
        <v>10</v>
      </c>
      <c r="AO32" s="87">
        <v>23</v>
      </c>
      <c r="AP32" s="87">
        <v>10</v>
      </c>
      <c r="AQ32" s="87">
        <v>24</v>
      </c>
      <c r="AR32" s="87"/>
      <c r="AS32" s="87"/>
      <c r="AT32" s="87"/>
      <c r="AU32" s="87"/>
      <c r="AV32" s="87"/>
      <c r="AW32" s="75"/>
      <c r="AX32" s="75"/>
      <c r="AY32" s="75"/>
      <c r="AZ32" s="75"/>
      <c r="BA32" s="75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>
        <v>0</v>
      </c>
      <c r="BM32" s="74"/>
    </row>
    <row r="33" spans="1:65" ht="24.75" customHeight="1">
      <c r="A33" s="75">
        <v>32</v>
      </c>
      <c r="B33" s="86" t="s">
        <v>142</v>
      </c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2"/>
      <c r="AJ33" s="72"/>
      <c r="AK33" s="74"/>
      <c r="AL33" s="74"/>
      <c r="AM33" s="74"/>
      <c r="AN33" s="87">
        <v>4</v>
      </c>
      <c r="AO33" s="87">
        <v>10</v>
      </c>
      <c r="AP33" s="87">
        <v>4</v>
      </c>
      <c r="AQ33" s="87">
        <v>18</v>
      </c>
      <c r="AR33" s="87"/>
      <c r="AS33" s="87"/>
      <c r="AT33" s="87"/>
      <c r="AU33" s="87"/>
      <c r="AV33" s="87"/>
      <c r="AW33" s="75"/>
      <c r="AX33" s="75"/>
      <c r="AY33" s="75"/>
      <c r="AZ33" s="75"/>
      <c r="BA33" s="75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>
        <v>0</v>
      </c>
      <c r="BM33" s="74"/>
    </row>
    <row r="34" spans="1:65" ht="24.75" customHeight="1">
      <c r="A34" s="76">
        <v>50</v>
      </c>
      <c r="B34" s="86" t="s">
        <v>180</v>
      </c>
      <c r="C34" s="73"/>
      <c r="D34" s="73"/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2"/>
      <c r="AJ34" s="72"/>
      <c r="AK34" s="74"/>
      <c r="AL34" s="74"/>
      <c r="AM34" s="74"/>
      <c r="AN34" s="87">
        <v>0</v>
      </c>
      <c r="AO34" s="87">
        <v>3</v>
      </c>
      <c r="AP34" s="87">
        <v>1</v>
      </c>
      <c r="AQ34" s="87">
        <v>3</v>
      </c>
      <c r="AR34" s="87"/>
      <c r="AS34" s="87"/>
      <c r="AT34" s="87"/>
      <c r="AU34" s="87"/>
      <c r="AV34" s="87"/>
      <c r="AW34" s="75"/>
      <c r="AX34" s="75"/>
      <c r="AY34" s="75"/>
      <c r="AZ34" s="75"/>
      <c r="BA34" s="75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>
        <v>0</v>
      </c>
      <c r="BM34" s="74"/>
    </row>
    <row r="35" spans="1:65" s="81" customFormat="1" ht="24.75" customHeight="1">
      <c r="A35" s="99" t="s">
        <v>181</v>
      </c>
      <c r="B35" s="100"/>
      <c r="C35" s="78"/>
      <c r="D35" s="78"/>
      <c r="E35" s="78"/>
      <c r="F35" s="78"/>
      <c r="G35" s="78"/>
      <c r="H35" s="79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80"/>
      <c r="AK35" s="78"/>
      <c r="AL35" s="78"/>
      <c r="AM35" s="78"/>
      <c r="AN35" s="77">
        <f>SUM(AN2:AN34)</f>
        <v>1587</v>
      </c>
      <c r="AO35" s="77">
        <f>SUM(AO2:AO34)</f>
        <v>4535</v>
      </c>
      <c r="AP35" s="77">
        <f>SUM(AP2:AP34)</f>
        <v>1601</v>
      </c>
      <c r="AQ35" s="77">
        <f>SUM(AQ2:AQ34)</f>
        <v>4632</v>
      </c>
      <c r="AR35" s="77"/>
      <c r="AS35" s="77"/>
      <c r="AT35" s="77"/>
      <c r="AU35" s="77"/>
      <c r="AV35" s="77"/>
      <c r="AW35" s="77"/>
      <c r="AX35" s="89"/>
      <c r="AY35" s="89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>
        <f>SUM(BL2:BL34)</f>
        <v>1025</v>
      </c>
      <c r="BM35" s="78"/>
    </row>
  </sheetData>
  <sheetProtection/>
  <mergeCells count="1">
    <mergeCell ref="A35:B35"/>
  </mergeCells>
  <printOptions/>
  <pageMargins left="0.34" right="0.17" top="1.02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9"/>
  <sheetViews>
    <sheetView zoomScalePageLayoutView="0" workbookViewId="0" topLeftCell="AH1">
      <selection activeCell="B35" sqref="B35"/>
    </sheetView>
  </sheetViews>
  <sheetFormatPr defaultColWidth="9.875" defaultRowHeight="24.75" customHeight="1"/>
  <cols>
    <col min="1" max="1" width="7.125" style="0" customWidth="1"/>
    <col min="2" max="2" width="29.375" style="0" customWidth="1"/>
    <col min="3" max="3" width="11.625" style="0" hidden="1" customWidth="1"/>
    <col min="4" max="7" width="14.75390625" style="0" hidden="1" customWidth="1"/>
    <col min="8" max="8" width="0.37109375" style="92" hidden="1" customWidth="1"/>
    <col min="9" max="9" width="16.125" style="0" hidden="1" customWidth="1"/>
    <col min="10" max="12" width="13.625" style="0" hidden="1" customWidth="1"/>
    <col min="13" max="13" width="16.875" style="0" hidden="1" customWidth="1"/>
    <col min="14" max="14" width="1.25" style="95" hidden="1" customWidth="1"/>
    <col min="15" max="19" width="17.375" style="2" hidden="1" customWidth="1"/>
    <col min="20" max="20" width="0.37109375" style="98" hidden="1" customWidth="1"/>
    <col min="21" max="21" width="17.25390625" style="0" hidden="1" customWidth="1"/>
    <col min="22" max="22" width="17.25390625" style="2" hidden="1" customWidth="1"/>
    <col min="23" max="25" width="17.25390625" style="0" hidden="1" customWidth="1"/>
    <col min="26" max="31" width="17.25390625" style="1" customWidth="1"/>
    <col min="32" max="32" width="9.00390625" style="4" customWidth="1"/>
    <col min="33" max="33" width="6.00390625" style="4" customWidth="1"/>
    <col min="34" max="34" width="9.75390625" style="0" customWidth="1"/>
    <col min="35" max="36" width="16.125" style="0" hidden="1" customWidth="1"/>
    <col min="37" max="40" width="13.875" style="0" hidden="1" customWidth="1"/>
    <col min="41" max="41" width="13.875" style="1" customWidth="1"/>
    <col min="42" max="42" width="9.875" style="1" customWidth="1"/>
    <col min="43" max="45" width="9.875" style="0" customWidth="1"/>
    <col min="46" max="46" width="9.875" style="1" customWidth="1"/>
    <col min="47" max="47" width="10.625" style="0" customWidth="1"/>
    <col min="48" max="48" width="9.625" style="0" customWidth="1"/>
    <col min="49" max="49" width="9.875" style="0" customWidth="1"/>
    <col min="50" max="52" width="11.625" style="0" bestFit="1" customWidth="1"/>
  </cols>
  <sheetData>
    <row r="1" spans="1:53" s="45" customFormat="1" ht="76.5" customHeight="1">
      <c r="A1" s="39" t="s">
        <v>56</v>
      </c>
      <c r="B1" s="39" t="s">
        <v>1</v>
      </c>
      <c r="C1" s="39" t="s">
        <v>59</v>
      </c>
      <c r="D1" s="40" t="s">
        <v>66</v>
      </c>
      <c r="E1" s="40" t="s">
        <v>68</v>
      </c>
      <c r="F1" s="40" t="s">
        <v>67</v>
      </c>
      <c r="G1" s="40" t="s">
        <v>69</v>
      </c>
      <c r="H1" s="90">
        <v>0</v>
      </c>
      <c r="I1" s="40" t="s">
        <v>58</v>
      </c>
      <c r="J1" s="40" t="s">
        <v>63</v>
      </c>
      <c r="K1" s="40" t="s">
        <v>70</v>
      </c>
      <c r="L1" s="40" t="s">
        <v>71</v>
      </c>
      <c r="M1" s="40" t="s">
        <v>62</v>
      </c>
      <c r="N1" s="93">
        <v>0</v>
      </c>
      <c r="O1" s="39" t="s">
        <v>60</v>
      </c>
      <c r="P1" s="40" t="s">
        <v>72</v>
      </c>
      <c r="Q1" s="40" t="s">
        <v>73</v>
      </c>
      <c r="R1" s="40" t="s">
        <v>74</v>
      </c>
      <c r="S1" s="40" t="s">
        <v>75</v>
      </c>
      <c r="T1" s="96">
        <v>0</v>
      </c>
      <c r="U1" s="39" t="s">
        <v>61</v>
      </c>
      <c r="V1" s="40" t="s">
        <v>64</v>
      </c>
      <c r="W1" s="40" t="s">
        <v>105</v>
      </c>
      <c r="X1" s="40" t="s">
        <v>76</v>
      </c>
      <c r="Y1" s="40" t="s">
        <v>77</v>
      </c>
      <c r="Z1" s="65" t="s">
        <v>110</v>
      </c>
      <c r="AA1" s="65" t="s">
        <v>111</v>
      </c>
      <c r="AB1" s="65" t="s">
        <v>109</v>
      </c>
      <c r="AC1" s="65" t="s">
        <v>106</v>
      </c>
      <c r="AD1" s="65" t="s">
        <v>107</v>
      </c>
      <c r="AE1" s="65" t="s">
        <v>108</v>
      </c>
      <c r="AF1" s="41" t="s">
        <v>54</v>
      </c>
      <c r="AG1" s="41" t="s">
        <v>55</v>
      </c>
      <c r="AH1" s="39" t="s">
        <v>5</v>
      </c>
      <c r="AI1" s="40" t="s">
        <v>24</v>
      </c>
      <c r="AJ1" s="40" t="s">
        <v>25</v>
      </c>
      <c r="AK1" s="40" t="s">
        <v>26</v>
      </c>
      <c r="AL1" s="40" t="s">
        <v>27</v>
      </c>
      <c r="AM1" s="40" t="s">
        <v>28</v>
      </c>
      <c r="AN1" s="40" t="s">
        <v>29</v>
      </c>
      <c r="AO1" s="65" t="s">
        <v>104</v>
      </c>
      <c r="AP1" s="65" t="s">
        <v>30</v>
      </c>
      <c r="AQ1" s="40" t="s">
        <v>6</v>
      </c>
      <c r="AR1" s="42" t="s">
        <v>2</v>
      </c>
      <c r="AS1" s="42" t="s">
        <v>9</v>
      </c>
      <c r="AT1" s="43" t="s">
        <v>3</v>
      </c>
      <c r="AU1" s="40" t="s">
        <v>7</v>
      </c>
      <c r="AV1" s="60"/>
      <c r="AW1" s="44" t="s">
        <v>8</v>
      </c>
      <c r="AX1" s="45" t="s">
        <v>10</v>
      </c>
      <c r="AY1" s="45" t="s">
        <v>11</v>
      </c>
      <c r="AZ1" s="45" t="s">
        <v>12</v>
      </c>
      <c r="BA1" s="45" t="s">
        <v>57</v>
      </c>
    </row>
    <row r="2" spans="1:53" ht="24.75" customHeight="1">
      <c r="A2" s="3">
        <v>1</v>
      </c>
      <c r="B2" s="5" t="s">
        <v>34</v>
      </c>
      <c r="C2" s="5">
        <v>14254.8</v>
      </c>
      <c r="D2" s="5">
        <v>7</v>
      </c>
      <c r="E2" s="5">
        <v>7</v>
      </c>
      <c r="F2" s="5">
        <v>7</v>
      </c>
      <c r="G2" s="5">
        <v>845</v>
      </c>
      <c r="H2" s="91"/>
      <c r="I2" s="5">
        <v>160048</v>
      </c>
      <c r="J2" s="31">
        <v>69</v>
      </c>
      <c r="K2" s="5">
        <v>72</v>
      </c>
      <c r="L2" s="5">
        <v>146</v>
      </c>
      <c r="M2" s="5">
        <v>1788</v>
      </c>
      <c r="N2" s="94"/>
      <c r="O2" s="5">
        <v>14935.2</v>
      </c>
      <c r="P2" s="5">
        <v>7</v>
      </c>
      <c r="Q2" s="5">
        <v>7</v>
      </c>
      <c r="R2" s="5">
        <v>7</v>
      </c>
      <c r="S2" s="5">
        <v>980</v>
      </c>
      <c r="T2" s="97"/>
      <c r="U2" s="5">
        <v>168340.8</v>
      </c>
      <c r="V2" s="5">
        <v>73</v>
      </c>
      <c r="W2" s="34">
        <v>78</v>
      </c>
      <c r="X2" s="5">
        <v>156</v>
      </c>
      <c r="Y2" s="5">
        <v>1835</v>
      </c>
      <c r="Z2" s="19">
        <f>(C2+O2)/2</f>
        <v>14595</v>
      </c>
      <c r="AA2" s="19">
        <f>(I2+U2)/2</f>
        <v>164194.4</v>
      </c>
      <c r="AB2" s="19">
        <f>(J2+V2)/2</f>
        <v>71</v>
      </c>
      <c r="AC2" s="19">
        <f>(K2+W2)/2</f>
        <v>75</v>
      </c>
      <c r="AD2" s="19">
        <f>(L2+X2)/2</f>
        <v>151</v>
      </c>
      <c r="AE2" s="19">
        <f>(M2+Y2)/2</f>
        <v>1811.5</v>
      </c>
      <c r="AF2" s="7">
        <v>2</v>
      </c>
      <c r="AG2" s="5">
        <v>3</v>
      </c>
      <c r="AH2" s="8">
        <v>12</v>
      </c>
      <c r="AI2" s="6">
        <v>40</v>
      </c>
      <c r="AJ2" s="6">
        <v>128</v>
      </c>
      <c r="AK2" s="6">
        <v>42</v>
      </c>
      <c r="AL2" s="6">
        <v>128</v>
      </c>
      <c r="AM2" s="6">
        <f>(AI2+AK2)/2</f>
        <v>41</v>
      </c>
      <c r="AN2" s="6">
        <f>(AJ2+AL2)/2</f>
        <v>128</v>
      </c>
      <c r="AO2" s="52">
        <f>0.2*AM2+0.1*AN2</f>
        <v>21</v>
      </c>
      <c r="AP2" s="19">
        <f>0.15*AM2+0.075*AN2</f>
        <v>15.75</v>
      </c>
      <c r="AQ2" s="5">
        <v>0</v>
      </c>
      <c r="AR2" s="14">
        <v>0</v>
      </c>
      <c r="AS2" s="14">
        <f>AR2*2</f>
        <v>0</v>
      </c>
      <c r="AT2" s="16">
        <v>1.5</v>
      </c>
      <c r="AU2" s="5">
        <v>4</v>
      </c>
      <c r="AV2" s="17" t="s">
        <v>34</v>
      </c>
      <c r="AW2" s="17">
        <v>2</v>
      </c>
      <c r="AX2">
        <v>1</v>
      </c>
      <c r="AY2">
        <v>2</v>
      </c>
      <c r="AZ2">
        <v>2</v>
      </c>
      <c r="BA2">
        <v>0</v>
      </c>
    </row>
    <row r="3" spans="1:53" ht="24.75" customHeight="1">
      <c r="A3" s="3">
        <v>2</v>
      </c>
      <c r="B3" s="5" t="s">
        <v>35</v>
      </c>
      <c r="C3" s="5">
        <v>3652.32</v>
      </c>
      <c r="D3" s="5">
        <v>3</v>
      </c>
      <c r="E3" s="5">
        <v>3</v>
      </c>
      <c r="F3" s="5">
        <v>3</v>
      </c>
      <c r="G3" s="5">
        <v>78</v>
      </c>
      <c r="H3" s="91"/>
      <c r="I3" s="5">
        <v>160896</v>
      </c>
      <c r="J3" s="31">
        <v>90</v>
      </c>
      <c r="K3" s="5">
        <v>99</v>
      </c>
      <c r="L3" s="5">
        <v>213</v>
      </c>
      <c r="M3" s="5">
        <v>661</v>
      </c>
      <c r="N3" s="94"/>
      <c r="O3" s="5">
        <v>3598.56</v>
      </c>
      <c r="P3" s="5">
        <v>3</v>
      </c>
      <c r="Q3" s="5">
        <v>3</v>
      </c>
      <c r="R3" s="5">
        <v>3</v>
      </c>
      <c r="S3" s="5">
        <v>77</v>
      </c>
      <c r="T3" s="97"/>
      <c r="U3" s="5">
        <v>157374.4</v>
      </c>
      <c r="V3" s="5">
        <v>82</v>
      </c>
      <c r="W3" s="34">
        <v>94</v>
      </c>
      <c r="X3" s="5">
        <v>198</v>
      </c>
      <c r="Y3" s="5">
        <v>741</v>
      </c>
      <c r="Z3" s="19">
        <f aca="true" t="shared" si="0" ref="Z3:Z37">(C3+O3)/2</f>
        <v>3625.44</v>
      </c>
      <c r="AA3" s="19">
        <f aca="true" t="shared" si="1" ref="AA3:AE37">(I3+U3)/2</f>
        <v>159135.2</v>
      </c>
      <c r="AB3" s="19">
        <f t="shared" si="1"/>
        <v>86</v>
      </c>
      <c r="AC3" s="19">
        <f t="shared" si="1"/>
        <v>96.5</v>
      </c>
      <c r="AD3" s="19">
        <f t="shared" si="1"/>
        <v>205.5</v>
      </c>
      <c r="AE3" s="19">
        <f t="shared" si="1"/>
        <v>701</v>
      </c>
      <c r="AF3" s="7">
        <v>2</v>
      </c>
      <c r="AG3" s="5">
        <v>0</v>
      </c>
      <c r="AH3" s="9">
        <v>4</v>
      </c>
      <c r="AI3" s="6">
        <v>21</v>
      </c>
      <c r="AJ3" s="6">
        <v>60</v>
      </c>
      <c r="AK3" s="6">
        <v>23</v>
      </c>
      <c r="AL3" s="6">
        <v>63</v>
      </c>
      <c r="AM3" s="6">
        <f aca="true" t="shared" si="2" ref="AM3:AN37">(AI3+AK3)/2</f>
        <v>22</v>
      </c>
      <c r="AN3" s="6">
        <f t="shared" si="2"/>
        <v>61.5</v>
      </c>
      <c r="AO3" s="52">
        <f aca="true" t="shared" si="3" ref="AO3:AO36">0.2*AM3+0.1*AN3</f>
        <v>10.55</v>
      </c>
      <c r="AP3" s="19">
        <f aca="true" t="shared" si="4" ref="AP3:AP37">0.15*AM3+0.075*AN3</f>
        <v>7.9125</v>
      </c>
      <c r="AQ3" s="5">
        <v>2</v>
      </c>
      <c r="AR3" s="14">
        <v>0</v>
      </c>
      <c r="AS3" s="14">
        <f aca="true" t="shared" si="5" ref="AS3:AS36">AR3*2</f>
        <v>0</v>
      </c>
      <c r="AT3" s="16">
        <v>0</v>
      </c>
      <c r="AU3" s="5">
        <v>1</v>
      </c>
      <c r="AV3" s="17" t="s">
        <v>35</v>
      </c>
      <c r="AW3" s="17">
        <v>2.5</v>
      </c>
      <c r="AX3">
        <v>13</v>
      </c>
      <c r="AY3">
        <v>13</v>
      </c>
      <c r="AZ3">
        <v>6</v>
      </c>
      <c r="BA3">
        <v>14</v>
      </c>
    </row>
    <row r="4" spans="1:53" ht="24.75" customHeight="1">
      <c r="A4" s="3">
        <v>3</v>
      </c>
      <c r="B4" s="5" t="s">
        <v>48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91"/>
      <c r="I4" s="5">
        <v>150582.4</v>
      </c>
      <c r="J4" s="31">
        <v>107</v>
      </c>
      <c r="K4" s="5">
        <v>107</v>
      </c>
      <c r="L4" s="5">
        <v>206</v>
      </c>
      <c r="M4" s="5">
        <v>586</v>
      </c>
      <c r="N4" s="94"/>
      <c r="O4" s="5">
        <v>0</v>
      </c>
      <c r="P4" s="5">
        <v>0</v>
      </c>
      <c r="Q4" s="5">
        <v>0</v>
      </c>
      <c r="R4" s="5">
        <v>0</v>
      </c>
      <c r="S4" s="5">
        <v>0</v>
      </c>
      <c r="T4" s="97"/>
      <c r="U4" s="5">
        <v>147465.6</v>
      </c>
      <c r="V4" s="5">
        <v>103</v>
      </c>
      <c r="W4" s="34">
        <v>103</v>
      </c>
      <c r="X4" s="5">
        <v>198</v>
      </c>
      <c r="Y4" s="5">
        <v>617</v>
      </c>
      <c r="Z4" s="19">
        <f t="shared" si="0"/>
        <v>0</v>
      </c>
      <c r="AA4" s="19">
        <f t="shared" si="1"/>
        <v>149024</v>
      </c>
      <c r="AB4" s="19">
        <f t="shared" si="1"/>
        <v>105</v>
      </c>
      <c r="AC4" s="19">
        <f t="shared" si="1"/>
        <v>105</v>
      </c>
      <c r="AD4" s="19">
        <f t="shared" si="1"/>
        <v>202</v>
      </c>
      <c r="AE4" s="19">
        <f t="shared" si="1"/>
        <v>601.5</v>
      </c>
      <c r="AF4" s="7">
        <v>4</v>
      </c>
      <c r="AG4" s="5">
        <v>0</v>
      </c>
      <c r="AH4" s="9">
        <v>7</v>
      </c>
      <c r="AI4" s="6">
        <v>21</v>
      </c>
      <c r="AJ4" s="6">
        <v>50</v>
      </c>
      <c r="AK4" s="6">
        <v>23</v>
      </c>
      <c r="AL4" s="6">
        <v>59</v>
      </c>
      <c r="AM4" s="6">
        <f t="shared" si="2"/>
        <v>22</v>
      </c>
      <c r="AN4" s="6">
        <f t="shared" si="2"/>
        <v>54.5</v>
      </c>
      <c r="AO4" s="52">
        <f t="shared" si="3"/>
        <v>9.850000000000001</v>
      </c>
      <c r="AP4" s="19">
        <f t="shared" si="4"/>
        <v>7.387499999999999</v>
      </c>
      <c r="AQ4" s="5">
        <v>2</v>
      </c>
      <c r="AR4" s="14">
        <v>0</v>
      </c>
      <c r="AS4" s="14">
        <f t="shared" si="5"/>
        <v>0</v>
      </c>
      <c r="AT4" s="16">
        <v>0</v>
      </c>
      <c r="AU4" s="5">
        <v>1</v>
      </c>
      <c r="AV4" s="17" t="s">
        <v>48</v>
      </c>
      <c r="AW4" s="17">
        <v>0.5</v>
      </c>
      <c r="AX4">
        <v>3</v>
      </c>
      <c r="AY4">
        <v>3</v>
      </c>
      <c r="AZ4">
        <v>4</v>
      </c>
      <c r="BA4">
        <v>0</v>
      </c>
    </row>
    <row r="5" spans="1:53" ht="24.75" customHeight="1">
      <c r="A5" s="3">
        <v>4</v>
      </c>
      <c r="B5" s="5" t="s">
        <v>33</v>
      </c>
      <c r="C5" s="5">
        <v>250378.72</v>
      </c>
      <c r="D5" s="5">
        <v>20</v>
      </c>
      <c r="E5" s="5">
        <v>75</v>
      </c>
      <c r="F5" s="5">
        <v>128</v>
      </c>
      <c r="G5" s="5">
        <v>6936</v>
      </c>
      <c r="H5" s="91"/>
      <c r="I5" s="5">
        <v>334336</v>
      </c>
      <c r="J5" s="31">
        <v>215</v>
      </c>
      <c r="K5" s="5">
        <v>223</v>
      </c>
      <c r="L5" s="5">
        <v>439</v>
      </c>
      <c r="M5" s="5">
        <v>1433</v>
      </c>
      <c r="N5" s="94"/>
      <c r="O5" s="5">
        <v>241030.96</v>
      </c>
      <c r="P5" s="5">
        <v>17</v>
      </c>
      <c r="Q5" s="5">
        <v>71</v>
      </c>
      <c r="R5" s="5">
        <v>122</v>
      </c>
      <c r="S5" s="5">
        <v>6795</v>
      </c>
      <c r="T5" s="97"/>
      <c r="U5" s="5">
        <v>391441.2</v>
      </c>
      <c r="V5" s="5">
        <v>246</v>
      </c>
      <c r="W5" s="34">
        <v>256</v>
      </c>
      <c r="X5" s="5">
        <v>508</v>
      </c>
      <c r="Y5" s="5">
        <v>1732</v>
      </c>
      <c r="Z5" s="19">
        <f t="shared" si="0"/>
        <v>245704.84</v>
      </c>
      <c r="AA5" s="19">
        <f t="shared" si="1"/>
        <v>362888.6</v>
      </c>
      <c r="AB5" s="19">
        <f t="shared" si="1"/>
        <v>230.5</v>
      </c>
      <c r="AC5" s="19">
        <f t="shared" si="1"/>
        <v>239.5</v>
      </c>
      <c r="AD5" s="19">
        <f t="shared" si="1"/>
        <v>473.5</v>
      </c>
      <c r="AE5" s="19">
        <f t="shared" si="1"/>
        <v>1582.5</v>
      </c>
      <c r="AF5" s="7">
        <v>4</v>
      </c>
      <c r="AG5" s="5">
        <v>4</v>
      </c>
      <c r="AH5" s="9">
        <v>0</v>
      </c>
      <c r="AI5" s="6">
        <v>68</v>
      </c>
      <c r="AJ5" s="6">
        <v>130</v>
      </c>
      <c r="AK5" s="6">
        <v>60</v>
      </c>
      <c r="AL5" s="6">
        <v>135</v>
      </c>
      <c r="AM5" s="6">
        <f t="shared" si="2"/>
        <v>64</v>
      </c>
      <c r="AN5" s="6">
        <f t="shared" si="2"/>
        <v>132.5</v>
      </c>
      <c r="AO5" s="52">
        <f t="shared" si="3"/>
        <v>26.05</v>
      </c>
      <c r="AP5" s="19">
        <f t="shared" si="4"/>
        <v>19.5375</v>
      </c>
      <c r="AQ5" s="5">
        <v>3</v>
      </c>
      <c r="AR5" s="14">
        <v>0</v>
      </c>
      <c r="AS5" s="14">
        <f t="shared" si="5"/>
        <v>0</v>
      </c>
      <c r="AT5" s="16">
        <v>1.5</v>
      </c>
      <c r="AU5" s="5">
        <v>1</v>
      </c>
      <c r="AV5" s="17" t="s">
        <v>33</v>
      </c>
      <c r="AW5" s="17">
        <v>2</v>
      </c>
      <c r="AX5">
        <v>2</v>
      </c>
      <c r="AY5">
        <v>5</v>
      </c>
      <c r="AZ5">
        <v>4</v>
      </c>
      <c r="BA5">
        <v>0</v>
      </c>
    </row>
    <row r="6" spans="1:53" ht="24.75" customHeight="1">
      <c r="A6" s="3">
        <v>5</v>
      </c>
      <c r="B6" s="5" t="s">
        <v>31</v>
      </c>
      <c r="C6" s="5">
        <v>786840.64</v>
      </c>
      <c r="D6" s="5">
        <v>24</v>
      </c>
      <c r="E6" s="5">
        <v>166</v>
      </c>
      <c r="F6" s="5">
        <v>319</v>
      </c>
      <c r="G6" s="5">
        <v>4713</v>
      </c>
      <c r="H6" s="91"/>
      <c r="I6" s="5">
        <v>134838</v>
      </c>
      <c r="J6" s="31">
        <v>87</v>
      </c>
      <c r="K6" s="5">
        <v>87</v>
      </c>
      <c r="L6" s="5">
        <v>167</v>
      </c>
      <c r="M6" s="5">
        <v>750</v>
      </c>
      <c r="N6" s="94"/>
      <c r="O6" s="5">
        <v>842054.72</v>
      </c>
      <c r="P6" s="5">
        <v>24</v>
      </c>
      <c r="Q6" s="5">
        <v>258</v>
      </c>
      <c r="R6" s="5">
        <v>505</v>
      </c>
      <c r="S6" s="5">
        <v>7942</v>
      </c>
      <c r="T6" s="97"/>
      <c r="U6" s="5">
        <v>139552</v>
      </c>
      <c r="V6" s="5">
        <v>89</v>
      </c>
      <c r="W6" s="34">
        <v>91</v>
      </c>
      <c r="X6" s="5">
        <v>177</v>
      </c>
      <c r="Y6" s="5">
        <v>713</v>
      </c>
      <c r="Z6" s="19">
        <f t="shared" si="0"/>
        <v>814447.6799999999</v>
      </c>
      <c r="AA6" s="19">
        <f t="shared" si="1"/>
        <v>137195</v>
      </c>
      <c r="AB6" s="19">
        <f t="shared" si="1"/>
        <v>88</v>
      </c>
      <c r="AC6" s="19">
        <f t="shared" si="1"/>
        <v>89</v>
      </c>
      <c r="AD6" s="19">
        <f t="shared" si="1"/>
        <v>172</v>
      </c>
      <c r="AE6" s="19">
        <f t="shared" si="1"/>
        <v>731.5</v>
      </c>
      <c r="AF6" s="7">
        <v>5</v>
      </c>
      <c r="AG6" s="5">
        <v>0</v>
      </c>
      <c r="AH6" s="19">
        <v>135</v>
      </c>
      <c r="AI6" s="6">
        <v>6</v>
      </c>
      <c r="AJ6" s="6">
        <v>59</v>
      </c>
      <c r="AK6" s="6">
        <v>10</v>
      </c>
      <c r="AL6" s="6">
        <v>58</v>
      </c>
      <c r="AM6" s="6">
        <f t="shared" si="2"/>
        <v>8</v>
      </c>
      <c r="AN6" s="6">
        <f t="shared" si="2"/>
        <v>58.5</v>
      </c>
      <c r="AO6" s="52">
        <f t="shared" si="3"/>
        <v>7.450000000000001</v>
      </c>
      <c r="AP6" s="19">
        <f t="shared" si="4"/>
        <v>5.5875</v>
      </c>
      <c r="AQ6" s="5">
        <v>0</v>
      </c>
      <c r="AR6" s="14">
        <v>0</v>
      </c>
      <c r="AS6" s="14">
        <f t="shared" si="5"/>
        <v>0</v>
      </c>
      <c r="AT6" s="16">
        <v>0</v>
      </c>
      <c r="AU6" s="5">
        <v>11</v>
      </c>
      <c r="AV6" s="17" t="s">
        <v>79</v>
      </c>
      <c r="AW6" s="17">
        <v>1.5</v>
      </c>
      <c r="AX6">
        <v>8</v>
      </c>
      <c r="AY6">
        <v>14</v>
      </c>
      <c r="AZ6">
        <v>16</v>
      </c>
      <c r="BA6">
        <v>0</v>
      </c>
    </row>
    <row r="7" spans="1:53" ht="24.75" customHeight="1">
      <c r="A7" s="3">
        <v>6</v>
      </c>
      <c r="B7" s="5" t="s">
        <v>37</v>
      </c>
      <c r="C7" s="5">
        <v>21372.96</v>
      </c>
      <c r="D7" s="5">
        <v>5</v>
      </c>
      <c r="E7" s="5">
        <v>6</v>
      </c>
      <c r="F7" s="5">
        <v>12</v>
      </c>
      <c r="G7" s="5">
        <v>465</v>
      </c>
      <c r="H7" s="91"/>
      <c r="I7" s="5">
        <v>627761</v>
      </c>
      <c r="J7" s="31">
        <v>311</v>
      </c>
      <c r="K7" s="5">
        <v>322</v>
      </c>
      <c r="L7" s="5">
        <v>716</v>
      </c>
      <c r="M7" s="5">
        <v>3952</v>
      </c>
      <c r="N7" s="94"/>
      <c r="O7" s="5">
        <v>26641.44</v>
      </c>
      <c r="P7" s="5">
        <v>7</v>
      </c>
      <c r="Q7" s="5">
        <v>8</v>
      </c>
      <c r="R7" s="5">
        <v>16</v>
      </c>
      <c r="S7" s="5">
        <v>526</v>
      </c>
      <c r="T7" s="97"/>
      <c r="U7" s="5">
        <v>588609.6</v>
      </c>
      <c r="V7" s="5">
        <v>277</v>
      </c>
      <c r="W7" s="34">
        <v>288</v>
      </c>
      <c r="X7" s="5">
        <v>639</v>
      </c>
      <c r="Y7" s="5">
        <v>4100</v>
      </c>
      <c r="Z7" s="19">
        <f t="shared" si="0"/>
        <v>24007.199999999997</v>
      </c>
      <c r="AA7" s="19">
        <f t="shared" si="1"/>
        <v>608185.3</v>
      </c>
      <c r="AB7" s="19">
        <f t="shared" si="1"/>
        <v>294</v>
      </c>
      <c r="AC7" s="19">
        <f t="shared" si="1"/>
        <v>305</v>
      </c>
      <c r="AD7" s="19">
        <f t="shared" si="1"/>
        <v>677.5</v>
      </c>
      <c r="AE7" s="19">
        <f t="shared" si="1"/>
        <v>4026</v>
      </c>
      <c r="AF7" s="7">
        <v>5</v>
      </c>
      <c r="AG7" s="5">
        <v>5</v>
      </c>
      <c r="AH7" s="10">
        <v>58</v>
      </c>
      <c r="AI7" s="6">
        <v>184</v>
      </c>
      <c r="AJ7" s="6">
        <v>350</v>
      </c>
      <c r="AK7" s="6">
        <v>190</v>
      </c>
      <c r="AL7" s="6">
        <v>341</v>
      </c>
      <c r="AM7" s="6">
        <f t="shared" si="2"/>
        <v>187</v>
      </c>
      <c r="AN7" s="6">
        <f t="shared" si="2"/>
        <v>345.5</v>
      </c>
      <c r="AO7" s="52">
        <f t="shared" si="3"/>
        <v>71.95</v>
      </c>
      <c r="AP7" s="19">
        <f t="shared" si="4"/>
        <v>53.9625</v>
      </c>
      <c r="AQ7" s="5">
        <v>9</v>
      </c>
      <c r="AR7" s="14">
        <v>0</v>
      </c>
      <c r="AS7" s="14">
        <f t="shared" si="5"/>
        <v>0</v>
      </c>
      <c r="AT7" s="16">
        <v>3</v>
      </c>
      <c r="AU7" s="5">
        <v>10</v>
      </c>
      <c r="AV7" s="17" t="s">
        <v>37</v>
      </c>
      <c r="AW7" s="17">
        <v>3.5</v>
      </c>
      <c r="AX7">
        <v>1</v>
      </c>
      <c r="AY7">
        <v>3</v>
      </c>
      <c r="AZ7">
        <v>2</v>
      </c>
      <c r="BA7">
        <v>0</v>
      </c>
    </row>
    <row r="8" spans="1:53" ht="24.75" customHeight="1">
      <c r="A8" s="3">
        <v>7</v>
      </c>
      <c r="B8" s="5" t="s">
        <v>38</v>
      </c>
      <c r="C8" s="5">
        <v>18947.04</v>
      </c>
      <c r="D8" s="5">
        <v>5</v>
      </c>
      <c r="E8" s="5">
        <v>5</v>
      </c>
      <c r="F8" s="5">
        <v>10</v>
      </c>
      <c r="G8" s="5">
        <v>282</v>
      </c>
      <c r="H8" s="91"/>
      <c r="I8" s="5">
        <v>106230</v>
      </c>
      <c r="J8" s="31">
        <v>48</v>
      </c>
      <c r="K8" s="5">
        <v>48</v>
      </c>
      <c r="L8" s="5">
        <v>95</v>
      </c>
      <c r="M8" s="5">
        <v>1384</v>
      </c>
      <c r="N8" s="94"/>
      <c r="O8" s="5">
        <v>19561.92</v>
      </c>
      <c r="P8" s="5">
        <v>5</v>
      </c>
      <c r="Q8" s="5">
        <v>5</v>
      </c>
      <c r="R8" s="5">
        <v>10</v>
      </c>
      <c r="S8" s="5">
        <v>298</v>
      </c>
      <c r="T8" s="97"/>
      <c r="U8" s="5">
        <v>103492.8</v>
      </c>
      <c r="V8" s="5">
        <v>45</v>
      </c>
      <c r="W8" s="34">
        <v>45</v>
      </c>
      <c r="X8" s="5">
        <v>89</v>
      </c>
      <c r="Y8" s="5">
        <v>1412</v>
      </c>
      <c r="Z8" s="19">
        <f t="shared" si="0"/>
        <v>19254.48</v>
      </c>
      <c r="AA8" s="19">
        <f t="shared" si="1"/>
        <v>104861.4</v>
      </c>
      <c r="AB8" s="19">
        <f t="shared" si="1"/>
        <v>46.5</v>
      </c>
      <c r="AC8" s="19">
        <f t="shared" si="1"/>
        <v>46.5</v>
      </c>
      <c r="AD8" s="19">
        <f t="shared" si="1"/>
        <v>92</v>
      </c>
      <c r="AE8" s="19">
        <f t="shared" si="1"/>
        <v>1398</v>
      </c>
      <c r="AF8" s="7">
        <v>1</v>
      </c>
      <c r="AG8" s="5">
        <v>3</v>
      </c>
      <c r="AH8" s="9">
        <v>1</v>
      </c>
      <c r="AI8" s="6">
        <v>80</v>
      </c>
      <c r="AJ8" s="6">
        <v>112</v>
      </c>
      <c r="AK8" s="6">
        <v>66</v>
      </c>
      <c r="AL8" s="6">
        <v>102</v>
      </c>
      <c r="AM8" s="6">
        <f t="shared" si="2"/>
        <v>73</v>
      </c>
      <c r="AN8" s="6">
        <f t="shared" si="2"/>
        <v>107</v>
      </c>
      <c r="AO8" s="52">
        <f t="shared" si="3"/>
        <v>25.300000000000004</v>
      </c>
      <c r="AP8" s="19">
        <f t="shared" si="4"/>
        <v>18.975</v>
      </c>
      <c r="AQ8" s="5">
        <v>2</v>
      </c>
      <c r="AR8" s="14">
        <v>0</v>
      </c>
      <c r="AS8" s="14">
        <f t="shared" si="5"/>
        <v>0</v>
      </c>
      <c r="AT8" s="16">
        <v>0</v>
      </c>
      <c r="AU8" s="5">
        <v>1</v>
      </c>
      <c r="AV8" s="17" t="s">
        <v>80</v>
      </c>
      <c r="AW8" s="17">
        <v>4</v>
      </c>
      <c r="AX8">
        <v>1</v>
      </c>
      <c r="AY8">
        <v>0</v>
      </c>
      <c r="AZ8">
        <v>1</v>
      </c>
      <c r="BA8">
        <v>0</v>
      </c>
    </row>
    <row r="9" spans="1:53" ht="24.75" customHeight="1">
      <c r="A9" s="3">
        <v>10</v>
      </c>
      <c r="B9" s="5" t="s">
        <v>39</v>
      </c>
      <c r="C9" s="5">
        <v>7341.6</v>
      </c>
      <c r="D9" s="5">
        <v>1</v>
      </c>
      <c r="E9" s="5">
        <v>2</v>
      </c>
      <c r="F9" s="5">
        <v>4</v>
      </c>
      <c r="G9" s="5">
        <v>173</v>
      </c>
      <c r="H9" s="91"/>
      <c r="I9" s="5">
        <v>186819.2</v>
      </c>
      <c r="J9" s="31">
        <v>74</v>
      </c>
      <c r="K9" s="5">
        <v>74</v>
      </c>
      <c r="L9" s="5">
        <v>153</v>
      </c>
      <c r="M9" s="5">
        <v>2231</v>
      </c>
      <c r="N9" s="94"/>
      <c r="O9" s="5">
        <v>7566.72</v>
      </c>
      <c r="P9" s="5">
        <v>1</v>
      </c>
      <c r="Q9" s="5">
        <v>2</v>
      </c>
      <c r="R9" s="5">
        <v>4</v>
      </c>
      <c r="S9" s="5">
        <v>199</v>
      </c>
      <c r="T9" s="97"/>
      <c r="U9" s="3">
        <v>187379.2</v>
      </c>
      <c r="V9" s="5">
        <v>72</v>
      </c>
      <c r="W9" s="35">
        <v>73</v>
      </c>
      <c r="X9" s="3">
        <v>148</v>
      </c>
      <c r="Y9" s="3">
        <v>2347</v>
      </c>
      <c r="Z9" s="19">
        <f t="shared" si="0"/>
        <v>7454.16</v>
      </c>
      <c r="AA9" s="19">
        <f t="shared" si="1"/>
        <v>187099.2</v>
      </c>
      <c r="AB9" s="19">
        <f t="shared" si="1"/>
        <v>73</v>
      </c>
      <c r="AC9" s="19">
        <f t="shared" si="1"/>
        <v>73.5</v>
      </c>
      <c r="AD9" s="19">
        <f t="shared" si="1"/>
        <v>150.5</v>
      </c>
      <c r="AE9" s="19">
        <f t="shared" si="1"/>
        <v>2289</v>
      </c>
      <c r="AF9" s="7">
        <v>2</v>
      </c>
      <c r="AG9" s="5">
        <v>2</v>
      </c>
      <c r="AH9" s="9">
        <v>7</v>
      </c>
      <c r="AI9" s="6">
        <v>62</v>
      </c>
      <c r="AJ9" s="6">
        <v>194</v>
      </c>
      <c r="AK9" s="6">
        <v>60</v>
      </c>
      <c r="AL9" s="6">
        <v>195</v>
      </c>
      <c r="AM9" s="6">
        <f t="shared" si="2"/>
        <v>61</v>
      </c>
      <c r="AN9" s="6">
        <f t="shared" si="2"/>
        <v>194.5</v>
      </c>
      <c r="AO9" s="52">
        <f t="shared" si="3"/>
        <v>31.650000000000006</v>
      </c>
      <c r="AP9" s="19">
        <f t="shared" si="4"/>
        <v>23.737499999999997</v>
      </c>
      <c r="AQ9" s="5">
        <v>2</v>
      </c>
      <c r="AR9" s="14">
        <v>0</v>
      </c>
      <c r="AS9" s="14">
        <f t="shared" si="5"/>
        <v>0</v>
      </c>
      <c r="AT9" s="16">
        <v>0</v>
      </c>
      <c r="AU9" s="5">
        <v>1</v>
      </c>
      <c r="AV9" s="17" t="s">
        <v>81</v>
      </c>
      <c r="AW9" s="17">
        <v>6.5</v>
      </c>
      <c r="AX9">
        <v>2</v>
      </c>
      <c r="AY9">
        <v>3</v>
      </c>
      <c r="AZ9">
        <v>2</v>
      </c>
      <c r="BA9">
        <v>0</v>
      </c>
    </row>
    <row r="10" spans="1:53" ht="24.75" customHeight="1">
      <c r="A10" s="3">
        <v>12</v>
      </c>
      <c r="B10" s="5" t="s">
        <v>44</v>
      </c>
      <c r="C10" s="5">
        <v>5382.72</v>
      </c>
      <c r="D10" s="5">
        <v>1</v>
      </c>
      <c r="E10" s="5">
        <v>2</v>
      </c>
      <c r="F10" s="5">
        <v>4</v>
      </c>
      <c r="G10" s="5">
        <v>62</v>
      </c>
      <c r="H10" s="91"/>
      <c r="I10" s="5">
        <v>262682</v>
      </c>
      <c r="J10" s="31">
        <v>132</v>
      </c>
      <c r="K10" s="5">
        <v>140</v>
      </c>
      <c r="L10" s="5">
        <v>270</v>
      </c>
      <c r="M10" s="5">
        <v>2288</v>
      </c>
      <c r="N10" s="94"/>
      <c r="O10" s="5">
        <v>5930.4</v>
      </c>
      <c r="P10" s="5">
        <v>1</v>
      </c>
      <c r="Q10" s="5">
        <v>2</v>
      </c>
      <c r="R10" s="5">
        <v>4</v>
      </c>
      <c r="S10" s="5">
        <v>81</v>
      </c>
      <c r="T10" s="97"/>
      <c r="U10" s="5">
        <v>268798.4</v>
      </c>
      <c r="V10" s="5">
        <v>126</v>
      </c>
      <c r="W10" s="34">
        <v>135</v>
      </c>
      <c r="X10" s="5">
        <v>259</v>
      </c>
      <c r="Y10" s="5">
        <v>2773</v>
      </c>
      <c r="Z10" s="19">
        <f t="shared" si="0"/>
        <v>5656.5599999999995</v>
      </c>
      <c r="AA10" s="19">
        <f t="shared" si="1"/>
        <v>265740.2</v>
      </c>
      <c r="AB10" s="19">
        <f t="shared" si="1"/>
        <v>129</v>
      </c>
      <c r="AC10" s="19">
        <f t="shared" si="1"/>
        <v>137.5</v>
      </c>
      <c r="AD10" s="19">
        <f t="shared" si="1"/>
        <v>264.5</v>
      </c>
      <c r="AE10" s="19">
        <f t="shared" si="1"/>
        <v>2530.5</v>
      </c>
      <c r="AF10" s="7">
        <v>3</v>
      </c>
      <c r="AG10" s="5">
        <v>3</v>
      </c>
      <c r="AH10" s="10">
        <v>3</v>
      </c>
      <c r="AI10" s="6">
        <v>58</v>
      </c>
      <c r="AJ10" s="6">
        <v>197</v>
      </c>
      <c r="AK10" s="6">
        <v>75</v>
      </c>
      <c r="AL10" s="6">
        <v>212</v>
      </c>
      <c r="AM10" s="6">
        <f t="shared" si="2"/>
        <v>66.5</v>
      </c>
      <c r="AN10" s="6">
        <f t="shared" si="2"/>
        <v>204.5</v>
      </c>
      <c r="AO10" s="52">
        <f t="shared" si="3"/>
        <v>33.75</v>
      </c>
      <c r="AP10" s="19">
        <f t="shared" si="4"/>
        <v>25.3125</v>
      </c>
      <c r="AQ10" s="5">
        <v>1</v>
      </c>
      <c r="AR10" s="14">
        <v>0</v>
      </c>
      <c r="AS10" s="14">
        <f t="shared" si="5"/>
        <v>0</v>
      </c>
      <c r="AT10" s="16">
        <v>0</v>
      </c>
      <c r="AU10" s="5">
        <v>5</v>
      </c>
      <c r="AV10" s="17" t="s">
        <v>82</v>
      </c>
      <c r="AW10" s="17">
        <v>2.5</v>
      </c>
      <c r="AX10">
        <v>0</v>
      </c>
      <c r="AY10">
        <v>0</v>
      </c>
      <c r="AZ10">
        <v>0</v>
      </c>
      <c r="BA10">
        <v>0</v>
      </c>
    </row>
    <row r="11" spans="1:53" ht="24.75" customHeight="1">
      <c r="A11" s="3">
        <v>13</v>
      </c>
      <c r="B11" s="5" t="s">
        <v>15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91"/>
      <c r="I11" s="5">
        <v>91982.4</v>
      </c>
      <c r="J11" s="31">
        <v>52</v>
      </c>
      <c r="K11" s="5">
        <v>52</v>
      </c>
      <c r="L11" s="5">
        <v>102</v>
      </c>
      <c r="M11" s="5">
        <v>664</v>
      </c>
      <c r="N11" s="94"/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97"/>
      <c r="U11" s="5">
        <v>88464</v>
      </c>
      <c r="V11" s="5">
        <v>47</v>
      </c>
      <c r="W11" s="34">
        <v>47</v>
      </c>
      <c r="X11" s="5">
        <v>92</v>
      </c>
      <c r="Y11" s="5">
        <v>717</v>
      </c>
      <c r="Z11" s="19">
        <f t="shared" si="0"/>
        <v>0</v>
      </c>
      <c r="AA11" s="19">
        <f t="shared" si="1"/>
        <v>90223.2</v>
      </c>
      <c r="AB11" s="19">
        <f t="shared" si="1"/>
        <v>49.5</v>
      </c>
      <c r="AC11" s="19">
        <f t="shared" si="1"/>
        <v>49.5</v>
      </c>
      <c r="AD11" s="19">
        <f t="shared" si="1"/>
        <v>97</v>
      </c>
      <c r="AE11" s="19">
        <f t="shared" si="1"/>
        <v>690.5</v>
      </c>
      <c r="AF11" s="7">
        <v>3</v>
      </c>
      <c r="AG11" s="5">
        <v>2</v>
      </c>
      <c r="AH11" s="9">
        <v>6</v>
      </c>
      <c r="AI11" s="6">
        <v>33</v>
      </c>
      <c r="AJ11" s="6">
        <v>47</v>
      </c>
      <c r="AK11" s="6">
        <v>35</v>
      </c>
      <c r="AL11" s="6">
        <v>50</v>
      </c>
      <c r="AM11" s="6">
        <f t="shared" si="2"/>
        <v>34</v>
      </c>
      <c r="AN11" s="6">
        <f t="shared" si="2"/>
        <v>48.5</v>
      </c>
      <c r="AO11" s="52">
        <f t="shared" si="3"/>
        <v>11.650000000000002</v>
      </c>
      <c r="AP11" s="19">
        <f t="shared" si="4"/>
        <v>8.737499999999999</v>
      </c>
      <c r="AQ11" s="5">
        <v>8</v>
      </c>
      <c r="AR11" s="14">
        <v>0</v>
      </c>
      <c r="AS11" s="14">
        <f t="shared" si="5"/>
        <v>0</v>
      </c>
      <c r="AT11" s="16">
        <v>0</v>
      </c>
      <c r="AU11" s="5">
        <v>0</v>
      </c>
      <c r="AV11" s="17" t="s">
        <v>83</v>
      </c>
      <c r="AW11" s="17">
        <v>1.5</v>
      </c>
      <c r="AX11">
        <v>0</v>
      </c>
      <c r="AY11">
        <v>0</v>
      </c>
      <c r="AZ11">
        <v>0</v>
      </c>
      <c r="BA11">
        <v>0</v>
      </c>
    </row>
    <row r="12" spans="1:53" ht="24.75" customHeight="1">
      <c r="A12" s="3">
        <v>14</v>
      </c>
      <c r="B12" s="5" t="s">
        <v>45</v>
      </c>
      <c r="C12" s="5">
        <v>1243.2</v>
      </c>
      <c r="D12" s="5">
        <v>1</v>
      </c>
      <c r="E12" s="5">
        <v>1</v>
      </c>
      <c r="F12" s="5">
        <v>1</v>
      </c>
      <c r="G12" s="5">
        <v>24</v>
      </c>
      <c r="H12" s="91"/>
      <c r="I12" s="5">
        <v>133149</v>
      </c>
      <c r="J12" s="31">
        <v>65</v>
      </c>
      <c r="K12" s="5">
        <v>65</v>
      </c>
      <c r="L12" s="5">
        <v>134</v>
      </c>
      <c r="M12" s="5">
        <v>1080</v>
      </c>
      <c r="N12" s="94"/>
      <c r="O12" s="5">
        <v>999.6</v>
      </c>
      <c r="P12" s="5">
        <v>1</v>
      </c>
      <c r="Q12" s="5">
        <v>1</v>
      </c>
      <c r="R12" s="5">
        <v>1</v>
      </c>
      <c r="S12" s="5">
        <v>13</v>
      </c>
      <c r="T12" s="97"/>
      <c r="U12" s="5">
        <v>131532.8</v>
      </c>
      <c r="V12" s="5">
        <v>62</v>
      </c>
      <c r="W12" s="34">
        <v>62</v>
      </c>
      <c r="X12" s="5">
        <v>128</v>
      </c>
      <c r="Y12" s="5">
        <v>1126</v>
      </c>
      <c r="Z12" s="19">
        <f t="shared" si="0"/>
        <v>1121.4</v>
      </c>
      <c r="AA12" s="19">
        <f t="shared" si="1"/>
        <v>132340.9</v>
      </c>
      <c r="AB12" s="19">
        <f t="shared" si="1"/>
        <v>63.5</v>
      </c>
      <c r="AC12" s="19">
        <f t="shared" si="1"/>
        <v>63.5</v>
      </c>
      <c r="AD12" s="19">
        <f t="shared" si="1"/>
        <v>131</v>
      </c>
      <c r="AE12" s="19">
        <f t="shared" si="1"/>
        <v>1103</v>
      </c>
      <c r="AF12" s="7">
        <v>4</v>
      </c>
      <c r="AG12" s="5">
        <v>0</v>
      </c>
      <c r="AH12" s="9">
        <v>0</v>
      </c>
      <c r="AI12" s="6">
        <v>69</v>
      </c>
      <c r="AJ12" s="6">
        <v>110</v>
      </c>
      <c r="AK12" s="6">
        <v>51</v>
      </c>
      <c r="AL12" s="6">
        <v>116</v>
      </c>
      <c r="AM12" s="6">
        <f t="shared" si="2"/>
        <v>60</v>
      </c>
      <c r="AN12" s="6">
        <f t="shared" si="2"/>
        <v>113</v>
      </c>
      <c r="AO12" s="52">
        <f t="shared" si="3"/>
        <v>23.3</v>
      </c>
      <c r="AP12" s="19">
        <f t="shared" si="4"/>
        <v>17.475</v>
      </c>
      <c r="AQ12" s="5">
        <v>4</v>
      </c>
      <c r="AR12" s="14">
        <v>1</v>
      </c>
      <c r="AS12" s="14">
        <f t="shared" si="5"/>
        <v>2</v>
      </c>
      <c r="AT12" s="16">
        <v>0</v>
      </c>
      <c r="AU12" s="5">
        <v>0</v>
      </c>
      <c r="AV12" s="17" t="s">
        <v>84</v>
      </c>
      <c r="AW12" s="17">
        <v>2</v>
      </c>
      <c r="AX12">
        <v>0</v>
      </c>
      <c r="AY12">
        <v>0</v>
      </c>
      <c r="AZ12">
        <v>0</v>
      </c>
      <c r="BA12">
        <v>0</v>
      </c>
    </row>
    <row r="13" spans="1:53" ht="24.75" customHeight="1">
      <c r="A13" s="3">
        <v>15</v>
      </c>
      <c r="B13" s="5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91"/>
      <c r="I13" s="5">
        <v>86569.6</v>
      </c>
      <c r="J13" s="31">
        <v>40</v>
      </c>
      <c r="K13" s="5">
        <v>41</v>
      </c>
      <c r="L13" s="5">
        <v>80</v>
      </c>
      <c r="M13" s="5">
        <v>896</v>
      </c>
      <c r="N13" s="94"/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97"/>
      <c r="U13" s="5">
        <v>84518.4</v>
      </c>
      <c r="V13" s="5">
        <v>38</v>
      </c>
      <c r="W13" s="34">
        <v>39</v>
      </c>
      <c r="X13" s="5">
        <v>76</v>
      </c>
      <c r="Y13" s="5">
        <v>927</v>
      </c>
      <c r="Z13" s="19">
        <f t="shared" si="0"/>
        <v>0</v>
      </c>
      <c r="AA13" s="19">
        <f t="shared" si="1"/>
        <v>85544</v>
      </c>
      <c r="AB13" s="19">
        <f t="shared" si="1"/>
        <v>39</v>
      </c>
      <c r="AC13" s="19">
        <f t="shared" si="1"/>
        <v>40</v>
      </c>
      <c r="AD13" s="19">
        <f t="shared" si="1"/>
        <v>78</v>
      </c>
      <c r="AE13" s="19">
        <f t="shared" si="1"/>
        <v>911.5</v>
      </c>
      <c r="AF13" s="7">
        <v>3</v>
      </c>
      <c r="AG13" s="5">
        <v>2</v>
      </c>
      <c r="AH13" s="9">
        <v>1</v>
      </c>
      <c r="AI13" s="6">
        <v>32</v>
      </c>
      <c r="AJ13" s="6">
        <v>79</v>
      </c>
      <c r="AK13" s="6">
        <v>25</v>
      </c>
      <c r="AL13" s="6">
        <v>76</v>
      </c>
      <c r="AM13" s="6">
        <f t="shared" si="2"/>
        <v>28.5</v>
      </c>
      <c r="AN13" s="6">
        <f t="shared" si="2"/>
        <v>77.5</v>
      </c>
      <c r="AO13" s="52">
        <f t="shared" si="3"/>
        <v>13.45</v>
      </c>
      <c r="AP13" s="19">
        <f t="shared" si="4"/>
        <v>10.087499999999999</v>
      </c>
      <c r="AQ13" s="5">
        <v>2</v>
      </c>
      <c r="AR13" s="14">
        <v>1</v>
      </c>
      <c r="AS13" s="14">
        <f t="shared" si="5"/>
        <v>2</v>
      </c>
      <c r="AT13" s="16">
        <v>0</v>
      </c>
      <c r="AU13" s="5">
        <v>0</v>
      </c>
      <c r="AV13" s="17" t="s">
        <v>85</v>
      </c>
      <c r="AW13" s="17">
        <v>2</v>
      </c>
      <c r="AX13">
        <v>0</v>
      </c>
      <c r="AY13">
        <v>0</v>
      </c>
      <c r="AZ13">
        <v>1</v>
      </c>
      <c r="BA13">
        <v>0</v>
      </c>
    </row>
    <row r="14" spans="1:53" ht="24.75" customHeight="1">
      <c r="A14" s="3">
        <v>16</v>
      </c>
      <c r="B14" s="5" t="s">
        <v>41</v>
      </c>
      <c r="C14" s="5">
        <v>20536.32</v>
      </c>
      <c r="D14" s="5">
        <v>4</v>
      </c>
      <c r="E14" s="5">
        <v>6</v>
      </c>
      <c r="F14" s="5">
        <v>12</v>
      </c>
      <c r="G14" s="5">
        <v>408</v>
      </c>
      <c r="H14" s="91"/>
      <c r="I14" s="5">
        <v>251554</v>
      </c>
      <c r="J14" s="31">
        <v>148</v>
      </c>
      <c r="K14" s="5">
        <v>148</v>
      </c>
      <c r="L14" s="5">
        <v>284</v>
      </c>
      <c r="M14" s="5">
        <v>1807</v>
      </c>
      <c r="N14" s="94"/>
      <c r="O14" s="5">
        <v>18446.4</v>
      </c>
      <c r="P14" s="5">
        <v>4</v>
      </c>
      <c r="Q14" s="5">
        <v>5</v>
      </c>
      <c r="R14" s="5">
        <v>10</v>
      </c>
      <c r="S14" s="5">
        <v>416</v>
      </c>
      <c r="T14" s="97"/>
      <c r="U14" s="5">
        <v>254196.8</v>
      </c>
      <c r="V14" s="5">
        <v>144</v>
      </c>
      <c r="W14" s="34">
        <v>144</v>
      </c>
      <c r="X14" s="5">
        <v>276</v>
      </c>
      <c r="Y14" s="5">
        <v>2009</v>
      </c>
      <c r="Z14" s="19">
        <f t="shared" si="0"/>
        <v>19491.36</v>
      </c>
      <c r="AA14" s="19">
        <f t="shared" si="1"/>
        <v>252875.4</v>
      </c>
      <c r="AB14" s="19">
        <f t="shared" si="1"/>
        <v>146</v>
      </c>
      <c r="AC14" s="19">
        <f t="shared" si="1"/>
        <v>146</v>
      </c>
      <c r="AD14" s="19">
        <f t="shared" si="1"/>
        <v>280</v>
      </c>
      <c r="AE14" s="19">
        <f t="shared" si="1"/>
        <v>1908</v>
      </c>
      <c r="AF14" s="7">
        <v>4</v>
      </c>
      <c r="AG14" s="5">
        <v>4</v>
      </c>
      <c r="AH14" s="9">
        <v>51</v>
      </c>
      <c r="AI14" s="6">
        <v>86</v>
      </c>
      <c r="AJ14" s="6">
        <v>143</v>
      </c>
      <c r="AK14" s="6">
        <v>77</v>
      </c>
      <c r="AL14" s="6">
        <v>146</v>
      </c>
      <c r="AM14" s="6">
        <f t="shared" si="2"/>
        <v>81.5</v>
      </c>
      <c r="AN14" s="6">
        <f t="shared" si="2"/>
        <v>144.5</v>
      </c>
      <c r="AO14" s="52">
        <f t="shared" si="3"/>
        <v>30.75</v>
      </c>
      <c r="AP14" s="19">
        <f t="shared" si="4"/>
        <v>23.0625</v>
      </c>
      <c r="AQ14" s="5">
        <v>5</v>
      </c>
      <c r="AR14" s="14">
        <v>0</v>
      </c>
      <c r="AS14" s="14">
        <f t="shared" si="5"/>
        <v>0</v>
      </c>
      <c r="AT14" s="16">
        <v>3</v>
      </c>
      <c r="AU14" s="5">
        <v>10</v>
      </c>
      <c r="AV14" s="17" t="s">
        <v>86</v>
      </c>
      <c r="AW14" s="17">
        <v>3</v>
      </c>
      <c r="AX14">
        <v>2</v>
      </c>
      <c r="AY14">
        <v>2</v>
      </c>
      <c r="AZ14">
        <v>1</v>
      </c>
      <c r="BA14">
        <v>0</v>
      </c>
    </row>
    <row r="15" spans="1:53" ht="24.75" customHeight="1">
      <c r="A15" s="3">
        <v>17</v>
      </c>
      <c r="B15" s="5" t="s">
        <v>17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91"/>
      <c r="I15" s="5">
        <v>105013</v>
      </c>
      <c r="J15" s="31">
        <v>60</v>
      </c>
      <c r="K15" s="5">
        <v>60</v>
      </c>
      <c r="L15" s="5">
        <v>115</v>
      </c>
      <c r="M15" s="5">
        <v>928</v>
      </c>
      <c r="N15" s="94"/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97"/>
      <c r="U15" s="5">
        <v>108700.8</v>
      </c>
      <c r="V15" s="5">
        <v>58</v>
      </c>
      <c r="W15" s="34">
        <v>60</v>
      </c>
      <c r="X15" s="5">
        <v>117</v>
      </c>
      <c r="Y15" s="5">
        <v>980</v>
      </c>
      <c r="Z15" s="19">
        <f t="shared" si="0"/>
        <v>0</v>
      </c>
      <c r="AA15" s="19">
        <f t="shared" si="1"/>
        <v>106856.9</v>
      </c>
      <c r="AB15" s="19">
        <f t="shared" si="1"/>
        <v>59</v>
      </c>
      <c r="AC15" s="19">
        <f t="shared" si="1"/>
        <v>60</v>
      </c>
      <c r="AD15" s="19">
        <f t="shared" si="1"/>
        <v>116</v>
      </c>
      <c r="AE15" s="19">
        <f t="shared" si="1"/>
        <v>954</v>
      </c>
      <c r="AF15" s="7">
        <v>2</v>
      </c>
      <c r="AG15" s="5">
        <v>3</v>
      </c>
      <c r="AH15" s="10">
        <v>3</v>
      </c>
      <c r="AI15" s="6">
        <v>39</v>
      </c>
      <c r="AJ15" s="6">
        <v>74</v>
      </c>
      <c r="AK15" s="6">
        <v>37</v>
      </c>
      <c r="AL15" s="6">
        <v>74</v>
      </c>
      <c r="AM15" s="6">
        <f t="shared" si="2"/>
        <v>38</v>
      </c>
      <c r="AN15" s="6">
        <f t="shared" si="2"/>
        <v>74</v>
      </c>
      <c r="AO15" s="52">
        <f t="shared" si="3"/>
        <v>15</v>
      </c>
      <c r="AP15" s="19">
        <f t="shared" si="4"/>
        <v>11.25</v>
      </c>
      <c r="AQ15" s="5">
        <v>4</v>
      </c>
      <c r="AR15" s="14">
        <v>1</v>
      </c>
      <c r="AS15" s="14">
        <f t="shared" si="5"/>
        <v>2</v>
      </c>
      <c r="AT15" s="16">
        <v>3</v>
      </c>
      <c r="AU15" s="5">
        <v>0</v>
      </c>
      <c r="AV15" s="17" t="s">
        <v>87</v>
      </c>
      <c r="AW15" s="17">
        <v>2</v>
      </c>
      <c r="AX15">
        <v>0</v>
      </c>
      <c r="AY15">
        <v>0</v>
      </c>
      <c r="AZ15">
        <v>0</v>
      </c>
      <c r="BA15">
        <v>0</v>
      </c>
    </row>
    <row r="16" spans="1:53" ht="24.75" customHeight="1">
      <c r="A16" s="3">
        <v>18</v>
      </c>
      <c r="B16" s="5" t="s">
        <v>46</v>
      </c>
      <c r="C16" s="5">
        <v>2394</v>
      </c>
      <c r="D16" s="5">
        <v>2</v>
      </c>
      <c r="E16" s="5">
        <v>2</v>
      </c>
      <c r="F16" s="5">
        <v>2</v>
      </c>
      <c r="G16" s="5">
        <v>43</v>
      </c>
      <c r="H16" s="91"/>
      <c r="I16" s="5">
        <v>284498</v>
      </c>
      <c r="J16" s="31">
        <v>116</v>
      </c>
      <c r="K16" s="5">
        <v>133</v>
      </c>
      <c r="L16" s="5">
        <v>264</v>
      </c>
      <c r="M16" s="5">
        <v>3689</v>
      </c>
      <c r="N16" s="94"/>
      <c r="O16" s="5">
        <v>2261.28</v>
      </c>
      <c r="P16" s="5">
        <v>2</v>
      </c>
      <c r="Q16" s="5">
        <v>2</v>
      </c>
      <c r="R16" s="5">
        <v>2</v>
      </c>
      <c r="S16" s="5">
        <v>41</v>
      </c>
      <c r="T16" s="97"/>
      <c r="U16" s="5">
        <v>319020.8</v>
      </c>
      <c r="V16" s="5">
        <v>109</v>
      </c>
      <c r="W16" s="34">
        <v>140</v>
      </c>
      <c r="X16" s="5">
        <v>282</v>
      </c>
      <c r="Y16" s="5">
        <v>4608</v>
      </c>
      <c r="Z16" s="19">
        <f t="shared" si="0"/>
        <v>2327.6400000000003</v>
      </c>
      <c r="AA16" s="19">
        <f t="shared" si="1"/>
        <v>301759.4</v>
      </c>
      <c r="AB16" s="19">
        <f t="shared" si="1"/>
        <v>112.5</v>
      </c>
      <c r="AC16" s="19">
        <f t="shared" si="1"/>
        <v>136.5</v>
      </c>
      <c r="AD16" s="19">
        <f t="shared" si="1"/>
        <v>273</v>
      </c>
      <c r="AE16" s="19">
        <f t="shared" si="1"/>
        <v>4148.5</v>
      </c>
      <c r="AF16" s="7">
        <v>6</v>
      </c>
      <c r="AG16" s="5">
        <v>3</v>
      </c>
      <c r="AH16" s="10">
        <v>9</v>
      </c>
      <c r="AI16" s="6">
        <v>171</v>
      </c>
      <c r="AJ16" s="6">
        <v>276</v>
      </c>
      <c r="AK16" s="6">
        <v>158</v>
      </c>
      <c r="AL16" s="6">
        <v>295</v>
      </c>
      <c r="AM16" s="6">
        <f t="shared" si="2"/>
        <v>164.5</v>
      </c>
      <c r="AN16" s="6">
        <f t="shared" si="2"/>
        <v>285.5</v>
      </c>
      <c r="AO16" s="52">
        <f t="shared" si="3"/>
        <v>61.45</v>
      </c>
      <c r="AP16" s="19">
        <f t="shared" si="4"/>
        <v>46.0875</v>
      </c>
      <c r="AQ16" s="5">
        <v>4</v>
      </c>
      <c r="AR16" s="14">
        <v>0</v>
      </c>
      <c r="AS16" s="14">
        <f t="shared" si="5"/>
        <v>0</v>
      </c>
      <c r="AT16" s="16">
        <v>3</v>
      </c>
      <c r="AU16" s="5">
        <v>8</v>
      </c>
      <c r="AV16" s="17" t="s">
        <v>46</v>
      </c>
      <c r="AW16" s="17">
        <v>5</v>
      </c>
      <c r="AX16">
        <v>8</v>
      </c>
      <c r="AY16">
        <v>11</v>
      </c>
      <c r="AZ16">
        <v>11</v>
      </c>
      <c r="BA16">
        <v>0</v>
      </c>
    </row>
    <row r="17" spans="1:53" ht="24.75" customHeight="1">
      <c r="A17" s="3">
        <v>19</v>
      </c>
      <c r="B17" s="5" t="s">
        <v>18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91"/>
      <c r="I17" s="5">
        <v>66632</v>
      </c>
      <c r="J17" s="31">
        <v>31</v>
      </c>
      <c r="K17" s="5">
        <v>31</v>
      </c>
      <c r="L17" s="5">
        <v>59</v>
      </c>
      <c r="M17" s="5">
        <v>759</v>
      </c>
      <c r="N17" s="94"/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97"/>
      <c r="U17" s="5">
        <v>65638.4</v>
      </c>
      <c r="V17" s="5">
        <v>28</v>
      </c>
      <c r="W17" s="34">
        <v>28</v>
      </c>
      <c r="X17" s="5">
        <v>55</v>
      </c>
      <c r="Y17" s="5">
        <v>792</v>
      </c>
      <c r="Z17" s="19">
        <f t="shared" si="0"/>
        <v>0</v>
      </c>
      <c r="AA17" s="19">
        <f t="shared" si="1"/>
        <v>66135.2</v>
      </c>
      <c r="AB17" s="19">
        <f t="shared" si="1"/>
        <v>29.5</v>
      </c>
      <c r="AC17" s="19">
        <f t="shared" si="1"/>
        <v>29.5</v>
      </c>
      <c r="AD17" s="19">
        <f t="shared" si="1"/>
        <v>57</v>
      </c>
      <c r="AE17" s="19">
        <f t="shared" si="1"/>
        <v>775.5</v>
      </c>
      <c r="AF17" s="11">
        <v>0</v>
      </c>
      <c r="AG17" s="5">
        <v>1</v>
      </c>
      <c r="AH17" s="10">
        <v>0</v>
      </c>
      <c r="AI17" s="6">
        <v>29</v>
      </c>
      <c r="AJ17" s="6">
        <v>64</v>
      </c>
      <c r="AK17" s="6">
        <v>34</v>
      </c>
      <c r="AL17" s="6">
        <v>63</v>
      </c>
      <c r="AM17" s="6">
        <f t="shared" si="2"/>
        <v>31.5</v>
      </c>
      <c r="AN17" s="6">
        <f t="shared" si="2"/>
        <v>63.5</v>
      </c>
      <c r="AO17" s="52">
        <f t="shared" si="3"/>
        <v>12.650000000000002</v>
      </c>
      <c r="AP17" s="19">
        <f t="shared" si="4"/>
        <v>9.4875</v>
      </c>
      <c r="AQ17" s="5">
        <v>2</v>
      </c>
      <c r="AR17" s="14">
        <v>0</v>
      </c>
      <c r="AS17" s="14">
        <f t="shared" si="5"/>
        <v>0</v>
      </c>
      <c r="AT17" s="16">
        <v>0</v>
      </c>
      <c r="AU17" s="5">
        <v>1</v>
      </c>
      <c r="AV17" s="17" t="s">
        <v>18</v>
      </c>
      <c r="AW17" s="17">
        <v>0.5</v>
      </c>
      <c r="AX17">
        <v>0</v>
      </c>
      <c r="AY17">
        <v>0</v>
      </c>
      <c r="AZ17">
        <v>0</v>
      </c>
      <c r="BA17">
        <v>0</v>
      </c>
    </row>
    <row r="18" spans="1:53" ht="24.75" customHeight="1">
      <c r="A18" s="3">
        <v>20</v>
      </c>
      <c r="B18" s="5" t="s">
        <v>47</v>
      </c>
      <c r="C18" s="5">
        <v>4247.04</v>
      </c>
      <c r="D18" s="5">
        <v>2</v>
      </c>
      <c r="E18" s="5">
        <v>2</v>
      </c>
      <c r="F18" s="5">
        <v>2</v>
      </c>
      <c r="G18" s="5">
        <v>276</v>
      </c>
      <c r="H18" s="91"/>
      <c r="I18" s="5">
        <v>262371</v>
      </c>
      <c r="J18" s="31">
        <v>72</v>
      </c>
      <c r="K18" s="5">
        <v>126</v>
      </c>
      <c r="L18" s="5">
        <v>247</v>
      </c>
      <c r="M18" s="5">
        <v>2644</v>
      </c>
      <c r="N18" s="94"/>
      <c r="O18" s="5">
        <v>6360.48</v>
      </c>
      <c r="P18" s="5">
        <v>3</v>
      </c>
      <c r="Q18" s="5">
        <v>3</v>
      </c>
      <c r="R18" s="5">
        <v>3</v>
      </c>
      <c r="S18" s="5">
        <v>412</v>
      </c>
      <c r="T18" s="97"/>
      <c r="U18" s="5">
        <v>184716.8</v>
      </c>
      <c r="V18" s="5">
        <v>56</v>
      </c>
      <c r="W18" s="34">
        <v>79</v>
      </c>
      <c r="X18" s="5">
        <v>163</v>
      </c>
      <c r="Y18" s="5">
        <v>2024</v>
      </c>
      <c r="Z18" s="19">
        <f t="shared" si="0"/>
        <v>5303.76</v>
      </c>
      <c r="AA18" s="19">
        <f t="shared" si="1"/>
        <v>223543.9</v>
      </c>
      <c r="AB18" s="19">
        <f t="shared" si="1"/>
        <v>64</v>
      </c>
      <c r="AC18" s="19">
        <f t="shared" si="1"/>
        <v>102.5</v>
      </c>
      <c r="AD18" s="19">
        <f t="shared" si="1"/>
        <v>205</v>
      </c>
      <c r="AE18" s="19">
        <f t="shared" si="1"/>
        <v>2334</v>
      </c>
      <c r="AF18" s="7">
        <v>2</v>
      </c>
      <c r="AG18" s="5">
        <v>2</v>
      </c>
      <c r="AH18" s="9">
        <v>19</v>
      </c>
      <c r="AI18" s="6">
        <v>49</v>
      </c>
      <c r="AJ18" s="6">
        <v>192</v>
      </c>
      <c r="AK18" s="6">
        <v>47</v>
      </c>
      <c r="AL18" s="6">
        <v>174</v>
      </c>
      <c r="AM18" s="6">
        <f t="shared" si="2"/>
        <v>48</v>
      </c>
      <c r="AN18" s="6">
        <f t="shared" si="2"/>
        <v>183</v>
      </c>
      <c r="AO18" s="52">
        <f t="shared" si="3"/>
        <v>27.900000000000002</v>
      </c>
      <c r="AP18" s="19">
        <f t="shared" si="4"/>
        <v>20.924999999999997</v>
      </c>
      <c r="AQ18" s="5">
        <v>1</v>
      </c>
      <c r="AR18" s="14">
        <v>0</v>
      </c>
      <c r="AS18" s="14">
        <f t="shared" si="5"/>
        <v>0</v>
      </c>
      <c r="AT18" s="16">
        <v>3</v>
      </c>
      <c r="AU18" s="5">
        <v>11</v>
      </c>
      <c r="AV18" s="17" t="s">
        <v>47</v>
      </c>
      <c r="AW18" s="17">
        <v>0.5</v>
      </c>
      <c r="AX18">
        <v>4</v>
      </c>
      <c r="AY18">
        <v>10</v>
      </c>
      <c r="AZ18">
        <v>8</v>
      </c>
      <c r="BA18">
        <v>21</v>
      </c>
    </row>
    <row r="19" spans="1:53" ht="24.75" customHeight="1">
      <c r="A19" s="3">
        <v>21</v>
      </c>
      <c r="B19" s="5" t="s">
        <v>42</v>
      </c>
      <c r="C19" s="5">
        <v>9542.4</v>
      </c>
      <c r="D19" s="5">
        <v>4</v>
      </c>
      <c r="E19" s="5">
        <v>4</v>
      </c>
      <c r="F19" s="5">
        <v>8</v>
      </c>
      <c r="G19" s="5">
        <v>88</v>
      </c>
      <c r="H19" s="91"/>
      <c r="I19" s="5">
        <v>180283</v>
      </c>
      <c r="J19" s="31">
        <v>52</v>
      </c>
      <c r="K19" s="5">
        <v>63</v>
      </c>
      <c r="L19" s="5">
        <v>127</v>
      </c>
      <c r="M19" s="5">
        <v>3367</v>
      </c>
      <c r="N19" s="94"/>
      <c r="O19" s="5">
        <v>7912.8</v>
      </c>
      <c r="P19" s="5">
        <v>3</v>
      </c>
      <c r="Q19" s="5">
        <v>3</v>
      </c>
      <c r="R19" s="5">
        <v>6</v>
      </c>
      <c r="S19" s="5">
        <v>93</v>
      </c>
      <c r="T19" s="97"/>
      <c r="U19" s="5">
        <v>189862.4</v>
      </c>
      <c r="V19" s="5">
        <v>48</v>
      </c>
      <c r="W19" s="34">
        <v>64</v>
      </c>
      <c r="X19" s="5">
        <v>131</v>
      </c>
      <c r="Y19" s="5">
        <v>3456</v>
      </c>
      <c r="Z19" s="19">
        <f t="shared" si="0"/>
        <v>8727.6</v>
      </c>
      <c r="AA19" s="19">
        <f t="shared" si="1"/>
        <v>185072.7</v>
      </c>
      <c r="AB19" s="19">
        <f t="shared" si="1"/>
        <v>50</v>
      </c>
      <c r="AC19" s="19">
        <f t="shared" si="1"/>
        <v>63.5</v>
      </c>
      <c r="AD19" s="19">
        <f t="shared" si="1"/>
        <v>129</v>
      </c>
      <c r="AE19" s="19">
        <f t="shared" si="1"/>
        <v>3411.5</v>
      </c>
      <c r="AF19" s="7">
        <v>2</v>
      </c>
      <c r="AG19" s="5">
        <v>2</v>
      </c>
      <c r="AH19" s="9">
        <v>12</v>
      </c>
      <c r="AI19" s="6">
        <v>86</v>
      </c>
      <c r="AJ19" s="6">
        <v>293</v>
      </c>
      <c r="AK19" s="6">
        <v>89</v>
      </c>
      <c r="AL19" s="6">
        <v>290</v>
      </c>
      <c r="AM19" s="6">
        <f t="shared" si="2"/>
        <v>87.5</v>
      </c>
      <c r="AN19" s="6">
        <f t="shared" si="2"/>
        <v>291.5</v>
      </c>
      <c r="AO19" s="52">
        <f t="shared" si="3"/>
        <v>46.650000000000006</v>
      </c>
      <c r="AP19" s="19">
        <f t="shared" si="4"/>
        <v>34.9875</v>
      </c>
      <c r="AQ19" s="5">
        <v>2</v>
      </c>
      <c r="AR19" s="14">
        <v>2</v>
      </c>
      <c r="AS19" s="14">
        <f t="shared" si="5"/>
        <v>4</v>
      </c>
      <c r="AT19" s="16">
        <v>4.5</v>
      </c>
      <c r="AU19" s="5">
        <v>2</v>
      </c>
      <c r="AV19" s="17" t="s">
        <v>88</v>
      </c>
      <c r="AW19" s="17">
        <v>3</v>
      </c>
      <c r="AX19">
        <v>0</v>
      </c>
      <c r="AY19">
        <v>1</v>
      </c>
      <c r="AZ19">
        <v>4</v>
      </c>
      <c r="BA19">
        <v>0</v>
      </c>
    </row>
    <row r="20" spans="1:53" ht="24.75" customHeight="1">
      <c r="A20" s="3">
        <v>22</v>
      </c>
      <c r="B20" s="5" t="s">
        <v>36</v>
      </c>
      <c r="C20" s="5">
        <v>10926.72</v>
      </c>
      <c r="D20" s="5">
        <v>4</v>
      </c>
      <c r="E20" s="5">
        <v>6</v>
      </c>
      <c r="F20" s="5">
        <v>6</v>
      </c>
      <c r="G20" s="5">
        <v>579</v>
      </c>
      <c r="H20" s="91"/>
      <c r="I20" s="5">
        <v>184357</v>
      </c>
      <c r="J20" s="31">
        <v>92</v>
      </c>
      <c r="K20" s="5">
        <v>101</v>
      </c>
      <c r="L20" s="5">
        <v>199</v>
      </c>
      <c r="M20" s="5">
        <v>1465</v>
      </c>
      <c r="N20" s="94"/>
      <c r="O20" s="5">
        <v>30113.12</v>
      </c>
      <c r="P20" s="5">
        <v>5</v>
      </c>
      <c r="Q20" s="5">
        <v>10</v>
      </c>
      <c r="R20" s="5">
        <v>15</v>
      </c>
      <c r="S20" s="5">
        <v>1062</v>
      </c>
      <c r="T20" s="97"/>
      <c r="U20" s="5">
        <v>186776</v>
      </c>
      <c r="V20" s="5">
        <v>97</v>
      </c>
      <c r="W20" s="34">
        <v>103</v>
      </c>
      <c r="X20" s="5">
        <v>205</v>
      </c>
      <c r="Y20" s="5">
        <v>1500</v>
      </c>
      <c r="Z20" s="19">
        <f t="shared" si="0"/>
        <v>20519.92</v>
      </c>
      <c r="AA20" s="19">
        <f t="shared" si="1"/>
        <v>185566.5</v>
      </c>
      <c r="AB20" s="19">
        <f t="shared" si="1"/>
        <v>94.5</v>
      </c>
      <c r="AC20" s="19">
        <f t="shared" si="1"/>
        <v>102</v>
      </c>
      <c r="AD20" s="19">
        <f t="shared" si="1"/>
        <v>202</v>
      </c>
      <c r="AE20" s="19">
        <f t="shared" si="1"/>
        <v>1482.5</v>
      </c>
      <c r="AF20" s="7">
        <v>2</v>
      </c>
      <c r="AG20" s="5">
        <v>2</v>
      </c>
      <c r="AH20" s="9">
        <v>0</v>
      </c>
      <c r="AI20" s="6">
        <v>46</v>
      </c>
      <c r="AJ20" s="6">
        <v>121</v>
      </c>
      <c r="AK20" s="6">
        <v>63</v>
      </c>
      <c r="AL20" s="6">
        <v>104</v>
      </c>
      <c r="AM20" s="6">
        <f t="shared" si="2"/>
        <v>54.5</v>
      </c>
      <c r="AN20" s="6">
        <f t="shared" si="2"/>
        <v>112.5</v>
      </c>
      <c r="AO20" s="52">
        <f t="shared" si="3"/>
        <v>22.15</v>
      </c>
      <c r="AP20" s="19">
        <f t="shared" si="4"/>
        <v>16.612499999999997</v>
      </c>
      <c r="AQ20" s="5">
        <v>0</v>
      </c>
      <c r="AR20" s="14">
        <v>1</v>
      </c>
      <c r="AS20" s="14">
        <f t="shared" si="5"/>
        <v>2</v>
      </c>
      <c r="AT20" s="16">
        <v>3</v>
      </c>
      <c r="AU20" s="5">
        <v>6</v>
      </c>
      <c r="AV20" s="17" t="s">
        <v>89</v>
      </c>
      <c r="AW20" s="17">
        <v>0.5</v>
      </c>
      <c r="AX20">
        <v>0</v>
      </c>
      <c r="AY20">
        <v>0</v>
      </c>
      <c r="AZ20">
        <v>1</v>
      </c>
      <c r="BA20">
        <v>0</v>
      </c>
    </row>
    <row r="21" spans="1:53" ht="24.75" customHeight="1">
      <c r="A21" s="3">
        <v>23</v>
      </c>
      <c r="B21" s="5" t="s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91"/>
      <c r="I21" s="5">
        <v>122822</v>
      </c>
      <c r="J21" s="31">
        <v>73</v>
      </c>
      <c r="K21" s="5">
        <v>77</v>
      </c>
      <c r="L21" s="5">
        <v>152</v>
      </c>
      <c r="M21" s="5">
        <v>655</v>
      </c>
      <c r="N21" s="94"/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97"/>
      <c r="U21" s="5">
        <v>115881.6</v>
      </c>
      <c r="V21" s="5">
        <v>71</v>
      </c>
      <c r="W21" s="34">
        <v>72</v>
      </c>
      <c r="X21" s="5">
        <v>142</v>
      </c>
      <c r="Y21" s="5">
        <v>633</v>
      </c>
      <c r="Z21" s="19">
        <f t="shared" si="0"/>
        <v>0</v>
      </c>
      <c r="AA21" s="19">
        <f t="shared" si="1"/>
        <v>119351.8</v>
      </c>
      <c r="AB21" s="19">
        <f t="shared" si="1"/>
        <v>72</v>
      </c>
      <c r="AC21" s="19">
        <f t="shared" si="1"/>
        <v>74.5</v>
      </c>
      <c r="AD21" s="19">
        <f t="shared" si="1"/>
        <v>147</v>
      </c>
      <c r="AE21" s="19">
        <f t="shared" si="1"/>
        <v>644</v>
      </c>
      <c r="AF21" s="7">
        <v>2</v>
      </c>
      <c r="AG21" s="5">
        <v>1</v>
      </c>
      <c r="AH21" s="12">
        <v>2</v>
      </c>
      <c r="AI21" s="6">
        <v>13</v>
      </c>
      <c r="AJ21" s="6">
        <v>54</v>
      </c>
      <c r="AK21" s="6">
        <v>28</v>
      </c>
      <c r="AL21" s="6">
        <v>52</v>
      </c>
      <c r="AM21" s="6">
        <f t="shared" si="2"/>
        <v>20.5</v>
      </c>
      <c r="AN21" s="6">
        <f t="shared" si="2"/>
        <v>53</v>
      </c>
      <c r="AO21" s="52">
        <f t="shared" si="3"/>
        <v>9.400000000000002</v>
      </c>
      <c r="AP21" s="19">
        <f t="shared" si="4"/>
        <v>7.049999999999999</v>
      </c>
      <c r="AQ21" s="5">
        <v>0</v>
      </c>
      <c r="AR21" s="14">
        <v>0</v>
      </c>
      <c r="AS21" s="14">
        <f t="shared" si="5"/>
        <v>0</v>
      </c>
      <c r="AT21" s="16">
        <v>0</v>
      </c>
      <c r="AU21" s="5">
        <v>2</v>
      </c>
      <c r="AV21" s="17" t="s">
        <v>90</v>
      </c>
      <c r="AW21" s="17">
        <v>0.5</v>
      </c>
      <c r="AX21">
        <v>0</v>
      </c>
      <c r="AY21">
        <v>0</v>
      </c>
      <c r="AZ21">
        <v>1</v>
      </c>
      <c r="BA21">
        <v>0</v>
      </c>
    </row>
    <row r="22" spans="1:53" s="27" customFormat="1" ht="24.75" customHeight="1">
      <c r="A22" s="3">
        <v>24</v>
      </c>
      <c r="B22" s="20" t="s">
        <v>20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91"/>
      <c r="I22" s="20">
        <v>77936</v>
      </c>
      <c r="J22" s="32">
        <v>37</v>
      </c>
      <c r="K22" s="20">
        <v>39</v>
      </c>
      <c r="L22" s="20">
        <v>76</v>
      </c>
      <c r="M22" s="20">
        <v>819</v>
      </c>
      <c r="N22" s="94"/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97"/>
      <c r="U22" s="20">
        <v>80128</v>
      </c>
      <c r="V22" s="20">
        <v>37</v>
      </c>
      <c r="W22" s="36">
        <v>38</v>
      </c>
      <c r="X22" s="20">
        <v>75</v>
      </c>
      <c r="Y22" s="20">
        <v>915</v>
      </c>
      <c r="Z22" s="19">
        <f t="shared" si="0"/>
        <v>0</v>
      </c>
      <c r="AA22" s="19">
        <f t="shared" si="1"/>
        <v>79032</v>
      </c>
      <c r="AB22" s="19">
        <f t="shared" si="1"/>
        <v>37</v>
      </c>
      <c r="AC22" s="19">
        <f t="shared" si="1"/>
        <v>38.5</v>
      </c>
      <c r="AD22" s="19">
        <f t="shared" si="1"/>
        <v>75.5</v>
      </c>
      <c r="AE22" s="19">
        <f t="shared" si="1"/>
        <v>867</v>
      </c>
      <c r="AF22" s="21">
        <v>1</v>
      </c>
      <c r="AG22" s="20">
        <v>1</v>
      </c>
      <c r="AH22" s="22">
        <v>1</v>
      </c>
      <c r="AI22" s="23">
        <v>9</v>
      </c>
      <c r="AJ22" s="23">
        <v>32</v>
      </c>
      <c r="AK22" s="23">
        <v>14</v>
      </c>
      <c r="AL22" s="23">
        <v>38</v>
      </c>
      <c r="AM22" s="23">
        <f t="shared" si="2"/>
        <v>11.5</v>
      </c>
      <c r="AN22" s="23">
        <f t="shared" si="2"/>
        <v>35</v>
      </c>
      <c r="AO22" s="67">
        <f t="shared" si="3"/>
        <v>5.800000000000001</v>
      </c>
      <c r="AP22" s="66">
        <f t="shared" si="4"/>
        <v>4.35</v>
      </c>
      <c r="AQ22" s="20">
        <v>3</v>
      </c>
      <c r="AR22" s="24">
        <v>0</v>
      </c>
      <c r="AS22" s="24">
        <f t="shared" si="5"/>
        <v>0</v>
      </c>
      <c r="AT22" s="25">
        <v>1.5</v>
      </c>
      <c r="AU22" s="20">
        <v>10</v>
      </c>
      <c r="AV22" s="17" t="s">
        <v>20</v>
      </c>
      <c r="AW22" s="26">
        <v>0.5</v>
      </c>
      <c r="AX22" s="27">
        <v>0</v>
      </c>
      <c r="AY22" s="27">
        <v>1</v>
      </c>
      <c r="AZ22" s="27">
        <v>0</v>
      </c>
      <c r="BA22" s="27">
        <v>0</v>
      </c>
    </row>
    <row r="23" spans="1:53" ht="24.75" customHeight="1">
      <c r="A23" s="3">
        <v>25</v>
      </c>
      <c r="B23" s="5" t="s">
        <v>49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91"/>
      <c r="I23" s="5">
        <v>108696</v>
      </c>
      <c r="J23" s="31">
        <v>39</v>
      </c>
      <c r="K23" s="5">
        <v>44</v>
      </c>
      <c r="L23" s="5">
        <v>84</v>
      </c>
      <c r="M23" s="5">
        <v>1576</v>
      </c>
      <c r="N23" s="94"/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97"/>
      <c r="U23" s="5">
        <v>110758.4</v>
      </c>
      <c r="V23" s="5">
        <v>37</v>
      </c>
      <c r="W23" s="34">
        <v>41</v>
      </c>
      <c r="X23" s="5">
        <v>79</v>
      </c>
      <c r="Y23" s="5">
        <v>1862</v>
      </c>
      <c r="Z23" s="19">
        <f t="shared" si="0"/>
        <v>0</v>
      </c>
      <c r="AA23" s="19">
        <f t="shared" si="1"/>
        <v>109727.2</v>
      </c>
      <c r="AB23" s="19">
        <f t="shared" si="1"/>
        <v>38</v>
      </c>
      <c r="AC23" s="19">
        <f t="shared" si="1"/>
        <v>42.5</v>
      </c>
      <c r="AD23" s="19">
        <f t="shared" si="1"/>
        <v>81.5</v>
      </c>
      <c r="AE23" s="19">
        <f t="shared" si="1"/>
        <v>1719</v>
      </c>
      <c r="AF23" s="11">
        <v>0</v>
      </c>
      <c r="AG23" s="5">
        <v>2</v>
      </c>
      <c r="AH23" s="13">
        <v>1</v>
      </c>
      <c r="AI23" s="6">
        <v>64</v>
      </c>
      <c r="AJ23" s="6">
        <v>159</v>
      </c>
      <c r="AK23" s="6">
        <v>73</v>
      </c>
      <c r="AL23" s="6">
        <v>168</v>
      </c>
      <c r="AM23" s="6">
        <f t="shared" si="2"/>
        <v>68.5</v>
      </c>
      <c r="AN23" s="6">
        <f t="shared" si="2"/>
        <v>163.5</v>
      </c>
      <c r="AO23" s="52">
        <f t="shared" si="3"/>
        <v>30.050000000000004</v>
      </c>
      <c r="AP23" s="19">
        <f t="shared" si="4"/>
        <v>22.5375</v>
      </c>
      <c r="AQ23" s="5">
        <v>1</v>
      </c>
      <c r="AR23" s="14">
        <v>0</v>
      </c>
      <c r="AS23" s="14">
        <f t="shared" si="5"/>
        <v>0</v>
      </c>
      <c r="AT23" s="16">
        <v>0</v>
      </c>
      <c r="AU23" s="5">
        <v>2</v>
      </c>
      <c r="AV23" s="17" t="s">
        <v>91</v>
      </c>
      <c r="AW23" s="17">
        <v>3</v>
      </c>
      <c r="AX23">
        <v>1</v>
      </c>
      <c r="AY23">
        <v>0</v>
      </c>
      <c r="AZ23">
        <v>0</v>
      </c>
      <c r="BA23">
        <v>0</v>
      </c>
    </row>
    <row r="24" spans="1:53" ht="24.75" customHeight="1">
      <c r="A24" s="3">
        <v>26</v>
      </c>
      <c r="B24" s="5" t="s">
        <v>51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91"/>
      <c r="I24" s="5">
        <v>69571.2</v>
      </c>
      <c r="J24" s="31">
        <v>23</v>
      </c>
      <c r="K24" s="5">
        <v>23</v>
      </c>
      <c r="L24" s="5">
        <v>48</v>
      </c>
      <c r="M24" s="5">
        <v>1290</v>
      </c>
      <c r="N24" s="94"/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97"/>
      <c r="U24" s="5">
        <v>72240</v>
      </c>
      <c r="V24" s="5">
        <v>23</v>
      </c>
      <c r="W24" s="34">
        <v>23</v>
      </c>
      <c r="X24" s="5">
        <v>48</v>
      </c>
      <c r="Y24" s="5">
        <v>1403</v>
      </c>
      <c r="Z24" s="19">
        <f t="shared" si="0"/>
        <v>0</v>
      </c>
      <c r="AA24" s="19">
        <f t="shared" si="1"/>
        <v>70905.6</v>
      </c>
      <c r="AB24" s="19">
        <f t="shared" si="1"/>
        <v>23</v>
      </c>
      <c r="AC24" s="19">
        <f t="shared" si="1"/>
        <v>23</v>
      </c>
      <c r="AD24" s="19">
        <f t="shared" si="1"/>
        <v>48</v>
      </c>
      <c r="AE24" s="19">
        <f t="shared" si="1"/>
        <v>1346.5</v>
      </c>
      <c r="AF24" s="7">
        <v>1</v>
      </c>
      <c r="AG24" s="5">
        <v>2</v>
      </c>
      <c r="AH24" s="13">
        <v>2</v>
      </c>
      <c r="AI24" s="6">
        <v>35</v>
      </c>
      <c r="AJ24" s="6">
        <v>104</v>
      </c>
      <c r="AK24" s="6">
        <v>41</v>
      </c>
      <c r="AL24" s="6">
        <v>102</v>
      </c>
      <c r="AM24" s="6">
        <f t="shared" si="2"/>
        <v>38</v>
      </c>
      <c r="AN24" s="6">
        <f t="shared" si="2"/>
        <v>103</v>
      </c>
      <c r="AO24" s="52">
        <f t="shared" si="3"/>
        <v>17.900000000000002</v>
      </c>
      <c r="AP24" s="19">
        <f t="shared" si="4"/>
        <v>13.425</v>
      </c>
      <c r="AQ24" s="5">
        <v>4</v>
      </c>
      <c r="AR24" s="14">
        <v>1</v>
      </c>
      <c r="AS24" s="14">
        <f t="shared" si="5"/>
        <v>2</v>
      </c>
      <c r="AT24" s="16">
        <v>3</v>
      </c>
      <c r="AU24" s="5">
        <v>0</v>
      </c>
      <c r="AV24" s="17" t="s">
        <v>92</v>
      </c>
      <c r="AW24" s="17">
        <v>3</v>
      </c>
      <c r="AX24">
        <v>0</v>
      </c>
      <c r="AY24">
        <v>1</v>
      </c>
      <c r="AZ24">
        <v>0</v>
      </c>
      <c r="BA24">
        <v>0</v>
      </c>
    </row>
    <row r="25" spans="1:53" ht="24.75" customHeight="1">
      <c r="A25" s="3">
        <v>27</v>
      </c>
      <c r="B25" s="5" t="s">
        <v>50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91"/>
      <c r="I25" s="5">
        <v>94361.6</v>
      </c>
      <c r="J25" s="31">
        <v>41</v>
      </c>
      <c r="K25" s="5">
        <v>42</v>
      </c>
      <c r="L25" s="5">
        <v>82</v>
      </c>
      <c r="M25" s="5">
        <v>1143</v>
      </c>
      <c r="N25" s="94"/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97"/>
      <c r="U25" s="5">
        <v>99449.6</v>
      </c>
      <c r="V25" s="5">
        <v>42</v>
      </c>
      <c r="W25" s="34">
        <v>43</v>
      </c>
      <c r="X25" s="5">
        <v>84</v>
      </c>
      <c r="Y25" s="5">
        <v>1299</v>
      </c>
      <c r="Z25" s="19">
        <f t="shared" si="0"/>
        <v>0</v>
      </c>
      <c r="AA25" s="19">
        <f t="shared" si="1"/>
        <v>96905.6</v>
      </c>
      <c r="AB25" s="19">
        <f t="shared" si="1"/>
        <v>41.5</v>
      </c>
      <c r="AC25" s="19">
        <f t="shared" si="1"/>
        <v>42.5</v>
      </c>
      <c r="AD25" s="19">
        <f t="shared" si="1"/>
        <v>83</v>
      </c>
      <c r="AE25" s="19">
        <f t="shared" si="1"/>
        <v>1221</v>
      </c>
      <c r="AF25" s="7">
        <v>2</v>
      </c>
      <c r="AG25" s="5">
        <v>2</v>
      </c>
      <c r="AH25" s="13">
        <v>0</v>
      </c>
      <c r="AI25" s="6">
        <v>37</v>
      </c>
      <c r="AJ25" s="6">
        <v>108</v>
      </c>
      <c r="AK25" s="6">
        <v>38</v>
      </c>
      <c r="AL25" s="6">
        <v>113</v>
      </c>
      <c r="AM25" s="6">
        <f t="shared" si="2"/>
        <v>37.5</v>
      </c>
      <c r="AN25" s="6">
        <f t="shared" si="2"/>
        <v>110.5</v>
      </c>
      <c r="AO25" s="52">
        <f t="shared" si="3"/>
        <v>18.55</v>
      </c>
      <c r="AP25" s="19">
        <f t="shared" si="4"/>
        <v>13.9125</v>
      </c>
      <c r="AQ25" s="5">
        <v>4</v>
      </c>
      <c r="AR25" s="14">
        <v>0</v>
      </c>
      <c r="AS25" s="14">
        <f t="shared" si="5"/>
        <v>0</v>
      </c>
      <c r="AT25" s="16">
        <v>3</v>
      </c>
      <c r="AU25" s="5">
        <v>0</v>
      </c>
      <c r="AV25" s="17" t="s">
        <v>93</v>
      </c>
      <c r="AW25" s="17">
        <v>1.5</v>
      </c>
      <c r="AX25">
        <v>0</v>
      </c>
      <c r="AY25">
        <v>0</v>
      </c>
      <c r="AZ25">
        <v>0</v>
      </c>
      <c r="BA25">
        <v>0</v>
      </c>
    </row>
    <row r="26" spans="1:53" ht="24.75" customHeight="1">
      <c r="A26" s="3">
        <v>28</v>
      </c>
      <c r="B26" s="5" t="s">
        <v>53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91"/>
      <c r="I26" s="5">
        <v>128006</v>
      </c>
      <c r="J26" s="31">
        <v>47</v>
      </c>
      <c r="K26" s="5">
        <v>48</v>
      </c>
      <c r="L26" s="5">
        <v>98</v>
      </c>
      <c r="M26" s="5">
        <v>1708</v>
      </c>
      <c r="N26" s="94"/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97"/>
      <c r="U26" s="5">
        <v>135414.4</v>
      </c>
      <c r="V26" s="5">
        <v>48</v>
      </c>
      <c r="W26" s="34">
        <v>49</v>
      </c>
      <c r="X26" s="5">
        <v>100</v>
      </c>
      <c r="Y26" s="5">
        <v>1910</v>
      </c>
      <c r="Z26" s="19">
        <f t="shared" si="0"/>
        <v>0</v>
      </c>
      <c r="AA26" s="19">
        <f t="shared" si="1"/>
        <v>131710.2</v>
      </c>
      <c r="AB26" s="19">
        <f t="shared" si="1"/>
        <v>47.5</v>
      </c>
      <c r="AC26" s="19">
        <f t="shared" si="1"/>
        <v>48.5</v>
      </c>
      <c r="AD26" s="19">
        <f t="shared" si="1"/>
        <v>99</v>
      </c>
      <c r="AE26" s="19">
        <f t="shared" si="1"/>
        <v>1809</v>
      </c>
      <c r="AF26" s="7">
        <v>3</v>
      </c>
      <c r="AG26" s="5">
        <v>1</v>
      </c>
      <c r="AH26" s="5">
        <v>4</v>
      </c>
      <c r="AI26" s="6">
        <v>57</v>
      </c>
      <c r="AJ26" s="6">
        <v>177</v>
      </c>
      <c r="AK26" s="6">
        <v>64</v>
      </c>
      <c r="AL26" s="6">
        <v>173</v>
      </c>
      <c r="AM26" s="6">
        <f t="shared" si="2"/>
        <v>60.5</v>
      </c>
      <c r="AN26" s="6">
        <f t="shared" si="2"/>
        <v>175</v>
      </c>
      <c r="AO26" s="52">
        <f t="shared" si="3"/>
        <v>29.6</v>
      </c>
      <c r="AP26" s="19">
        <f t="shared" si="4"/>
        <v>22.2</v>
      </c>
      <c r="AQ26" s="5">
        <v>0</v>
      </c>
      <c r="AR26" s="14">
        <v>1</v>
      </c>
      <c r="AS26" s="14">
        <f t="shared" si="5"/>
        <v>2</v>
      </c>
      <c r="AT26" s="16">
        <v>0</v>
      </c>
      <c r="AU26" s="5">
        <v>0</v>
      </c>
      <c r="AV26" s="17" t="s">
        <v>94</v>
      </c>
      <c r="AW26" s="17">
        <v>0.5</v>
      </c>
      <c r="AX26">
        <v>0</v>
      </c>
      <c r="AY26">
        <v>0</v>
      </c>
      <c r="AZ26">
        <v>0</v>
      </c>
      <c r="BA26">
        <v>0</v>
      </c>
    </row>
    <row r="27" spans="1:53" ht="24.75" customHeight="1">
      <c r="A27" s="3">
        <v>29</v>
      </c>
      <c r="B27" s="5" t="s">
        <v>52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91"/>
      <c r="I27" s="5">
        <v>51291.2</v>
      </c>
      <c r="J27" s="31">
        <v>21</v>
      </c>
      <c r="K27" s="5">
        <v>21</v>
      </c>
      <c r="L27" s="5">
        <v>40</v>
      </c>
      <c r="M27" s="5">
        <v>703</v>
      </c>
      <c r="N27" s="94"/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97"/>
      <c r="U27" s="5">
        <v>54992</v>
      </c>
      <c r="V27" s="5">
        <v>21</v>
      </c>
      <c r="W27" s="34">
        <v>21</v>
      </c>
      <c r="X27" s="5">
        <v>40</v>
      </c>
      <c r="Y27" s="5">
        <v>835</v>
      </c>
      <c r="Z27" s="19">
        <f t="shared" si="0"/>
        <v>0</v>
      </c>
      <c r="AA27" s="19">
        <f t="shared" si="1"/>
        <v>53141.6</v>
      </c>
      <c r="AB27" s="19">
        <f t="shared" si="1"/>
        <v>21</v>
      </c>
      <c r="AC27" s="19">
        <f t="shared" si="1"/>
        <v>21</v>
      </c>
      <c r="AD27" s="19">
        <f t="shared" si="1"/>
        <v>40</v>
      </c>
      <c r="AE27" s="19">
        <f t="shared" si="1"/>
        <v>769</v>
      </c>
      <c r="AF27" s="11">
        <v>0</v>
      </c>
      <c r="AG27" s="5">
        <v>0</v>
      </c>
      <c r="AH27" s="5">
        <v>7</v>
      </c>
      <c r="AI27" s="6">
        <v>26</v>
      </c>
      <c r="AJ27" s="6">
        <v>55</v>
      </c>
      <c r="AK27" s="6">
        <v>38</v>
      </c>
      <c r="AL27" s="6">
        <v>54</v>
      </c>
      <c r="AM27" s="6">
        <f t="shared" si="2"/>
        <v>32</v>
      </c>
      <c r="AN27" s="6">
        <f t="shared" si="2"/>
        <v>54.5</v>
      </c>
      <c r="AO27" s="52">
        <f t="shared" si="3"/>
        <v>11.850000000000001</v>
      </c>
      <c r="AP27" s="19">
        <f t="shared" si="4"/>
        <v>8.8875</v>
      </c>
      <c r="AQ27" s="5">
        <v>0</v>
      </c>
      <c r="AR27" s="14">
        <v>0</v>
      </c>
      <c r="AS27" s="14">
        <f t="shared" si="5"/>
        <v>0</v>
      </c>
      <c r="AT27" s="16">
        <v>0</v>
      </c>
      <c r="AU27" s="5">
        <v>6</v>
      </c>
      <c r="AV27" s="17" t="s">
        <v>95</v>
      </c>
      <c r="AW27" s="17">
        <v>1</v>
      </c>
      <c r="AX27">
        <v>0</v>
      </c>
      <c r="AY27">
        <v>0</v>
      </c>
      <c r="AZ27">
        <v>0</v>
      </c>
      <c r="BA27">
        <v>0</v>
      </c>
    </row>
    <row r="28" spans="1:53" ht="24.75" customHeight="1">
      <c r="A28" s="3">
        <v>30</v>
      </c>
      <c r="B28" s="5" t="s">
        <v>13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91"/>
      <c r="I28" s="5">
        <v>75984</v>
      </c>
      <c r="J28" s="31">
        <v>30</v>
      </c>
      <c r="K28" s="5">
        <v>31</v>
      </c>
      <c r="L28" s="5">
        <v>58</v>
      </c>
      <c r="M28" s="5">
        <v>1131</v>
      </c>
      <c r="N28" s="94"/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97"/>
      <c r="U28" s="5">
        <v>74582.4</v>
      </c>
      <c r="V28" s="5">
        <v>28</v>
      </c>
      <c r="W28" s="34">
        <v>28</v>
      </c>
      <c r="X28" s="5">
        <v>53</v>
      </c>
      <c r="Y28" s="5">
        <v>1198</v>
      </c>
      <c r="Z28" s="19">
        <f t="shared" si="0"/>
        <v>0</v>
      </c>
      <c r="AA28" s="19">
        <f t="shared" si="1"/>
        <v>75283.2</v>
      </c>
      <c r="AB28" s="19">
        <f t="shared" si="1"/>
        <v>29</v>
      </c>
      <c r="AC28" s="19">
        <f t="shared" si="1"/>
        <v>29.5</v>
      </c>
      <c r="AD28" s="19">
        <f t="shared" si="1"/>
        <v>55.5</v>
      </c>
      <c r="AE28" s="19">
        <f t="shared" si="1"/>
        <v>1164.5</v>
      </c>
      <c r="AF28" s="11">
        <v>0</v>
      </c>
      <c r="AG28" s="5">
        <v>3</v>
      </c>
      <c r="AH28" s="5">
        <v>10</v>
      </c>
      <c r="AI28" s="6">
        <v>34</v>
      </c>
      <c r="AJ28" s="6">
        <v>91</v>
      </c>
      <c r="AK28" s="6">
        <v>42</v>
      </c>
      <c r="AL28" s="6">
        <v>89</v>
      </c>
      <c r="AM28" s="6">
        <f t="shared" si="2"/>
        <v>38</v>
      </c>
      <c r="AN28" s="6">
        <f t="shared" si="2"/>
        <v>90</v>
      </c>
      <c r="AO28" s="52">
        <f t="shared" si="3"/>
        <v>16.6</v>
      </c>
      <c r="AP28" s="19">
        <f t="shared" si="4"/>
        <v>12.45</v>
      </c>
      <c r="AQ28" s="5">
        <v>1</v>
      </c>
      <c r="AR28" s="14">
        <v>0</v>
      </c>
      <c r="AS28" s="14">
        <f t="shared" si="5"/>
        <v>0</v>
      </c>
      <c r="AT28" s="16">
        <v>0</v>
      </c>
      <c r="AU28" s="5">
        <v>4</v>
      </c>
      <c r="AV28" s="17" t="s">
        <v>96</v>
      </c>
      <c r="AW28" s="17">
        <v>1</v>
      </c>
      <c r="AX28">
        <v>1</v>
      </c>
      <c r="AY28">
        <v>2</v>
      </c>
      <c r="AZ28">
        <v>0</v>
      </c>
      <c r="BA28">
        <v>0</v>
      </c>
    </row>
    <row r="29" spans="1:53" ht="24.75" customHeight="1">
      <c r="A29" s="3">
        <v>31</v>
      </c>
      <c r="B29" s="5" t="s">
        <v>40</v>
      </c>
      <c r="C29" s="5">
        <v>5631.36</v>
      </c>
      <c r="D29" s="5">
        <v>2</v>
      </c>
      <c r="E29" s="5">
        <v>2</v>
      </c>
      <c r="F29" s="5">
        <v>4</v>
      </c>
      <c r="G29" s="5">
        <v>70</v>
      </c>
      <c r="H29" s="91"/>
      <c r="I29" s="5">
        <v>187635</v>
      </c>
      <c r="J29" s="31">
        <v>83</v>
      </c>
      <c r="K29" s="5">
        <v>84</v>
      </c>
      <c r="L29" s="5">
        <v>177</v>
      </c>
      <c r="M29" s="5">
        <v>1694</v>
      </c>
      <c r="N29" s="94"/>
      <c r="O29" s="5">
        <v>3144.96</v>
      </c>
      <c r="P29" s="5">
        <v>1</v>
      </c>
      <c r="Q29" s="5">
        <v>1</v>
      </c>
      <c r="R29" s="5">
        <v>2</v>
      </c>
      <c r="S29" s="5">
        <v>47</v>
      </c>
      <c r="T29" s="97"/>
      <c r="U29" s="5">
        <v>183186.8</v>
      </c>
      <c r="V29" s="5">
        <v>79</v>
      </c>
      <c r="W29" s="34">
        <v>79</v>
      </c>
      <c r="X29" s="5">
        <v>168</v>
      </c>
      <c r="Y29" s="5">
        <v>1884</v>
      </c>
      <c r="Z29" s="19">
        <f t="shared" si="0"/>
        <v>4388.16</v>
      </c>
      <c r="AA29" s="19">
        <f t="shared" si="1"/>
        <v>185410.9</v>
      </c>
      <c r="AB29" s="19">
        <f t="shared" si="1"/>
        <v>81</v>
      </c>
      <c r="AC29" s="19">
        <f t="shared" si="1"/>
        <v>81.5</v>
      </c>
      <c r="AD29" s="19">
        <f t="shared" si="1"/>
        <v>172.5</v>
      </c>
      <c r="AE29" s="19">
        <f t="shared" si="1"/>
        <v>1789</v>
      </c>
      <c r="AF29" s="7">
        <v>3</v>
      </c>
      <c r="AG29" s="5">
        <v>2</v>
      </c>
      <c r="AH29" s="5">
        <v>10</v>
      </c>
      <c r="AI29" s="6">
        <v>53</v>
      </c>
      <c r="AJ29" s="6">
        <v>174</v>
      </c>
      <c r="AK29" s="6">
        <v>51</v>
      </c>
      <c r="AL29" s="6">
        <v>153</v>
      </c>
      <c r="AM29" s="6">
        <f t="shared" si="2"/>
        <v>52</v>
      </c>
      <c r="AN29" s="6">
        <f t="shared" si="2"/>
        <v>163.5</v>
      </c>
      <c r="AO29" s="52">
        <f t="shared" si="3"/>
        <v>26.75</v>
      </c>
      <c r="AP29" s="19">
        <f t="shared" si="4"/>
        <v>20.0625</v>
      </c>
      <c r="AQ29" s="5">
        <v>3</v>
      </c>
      <c r="AR29" s="14">
        <v>0</v>
      </c>
      <c r="AS29" s="14">
        <f t="shared" si="5"/>
        <v>0</v>
      </c>
      <c r="AT29" s="16">
        <v>0</v>
      </c>
      <c r="AU29" s="5">
        <v>2</v>
      </c>
      <c r="AV29" s="17" t="s">
        <v>97</v>
      </c>
      <c r="AW29" s="17">
        <v>3</v>
      </c>
      <c r="AX29">
        <v>1</v>
      </c>
      <c r="AY29">
        <v>0</v>
      </c>
      <c r="AZ29">
        <v>0</v>
      </c>
      <c r="BA29">
        <v>0</v>
      </c>
    </row>
    <row r="30" spans="1:53" ht="24.75" customHeight="1">
      <c r="A30" s="3">
        <v>32</v>
      </c>
      <c r="B30" s="5" t="s">
        <v>14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91"/>
      <c r="I30" s="5">
        <v>77995.2</v>
      </c>
      <c r="J30" s="31">
        <v>32</v>
      </c>
      <c r="K30" s="5">
        <v>32</v>
      </c>
      <c r="L30" s="5">
        <v>59</v>
      </c>
      <c r="M30" s="5">
        <v>1318</v>
      </c>
      <c r="N30" s="94"/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97"/>
      <c r="U30" s="5">
        <v>67374.4</v>
      </c>
      <c r="V30" s="5">
        <v>29</v>
      </c>
      <c r="W30" s="34">
        <v>29</v>
      </c>
      <c r="X30" s="5">
        <v>53</v>
      </c>
      <c r="Y30" s="5">
        <v>1048</v>
      </c>
      <c r="Z30" s="19">
        <f t="shared" si="0"/>
        <v>0</v>
      </c>
      <c r="AA30" s="19">
        <f t="shared" si="1"/>
        <v>72684.79999999999</v>
      </c>
      <c r="AB30" s="19">
        <f t="shared" si="1"/>
        <v>30.5</v>
      </c>
      <c r="AC30" s="19">
        <f t="shared" si="1"/>
        <v>30.5</v>
      </c>
      <c r="AD30" s="19">
        <f t="shared" si="1"/>
        <v>56</v>
      </c>
      <c r="AE30" s="19">
        <f t="shared" si="1"/>
        <v>1183</v>
      </c>
      <c r="AF30" s="11">
        <v>0</v>
      </c>
      <c r="AG30" s="5">
        <v>1</v>
      </c>
      <c r="AH30" s="5">
        <v>0</v>
      </c>
      <c r="AI30" s="6">
        <v>43</v>
      </c>
      <c r="AJ30" s="6">
        <v>117</v>
      </c>
      <c r="AK30" s="6">
        <v>32</v>
      </c>
      <c r="AL30" s="6">
        <v>112</v>
      </c>
      <c r="AM30" s="6">
        <f t="shared" si="2"/>
        <v>37.5</v>
      </c>
      <c r="AN30" s="6">
        <f t="shared" si="2"/>
        <v>114.5</v>
      </c>
      <c r="AO30" s="52">
        <f t="shared" si="3"/>
        <v>18.950000000000003</v>
      </c>
      <c r="AP30" s="19">
        <f t="shared" si="4"/>
        <v>14.2125</v>
      </c>
      <c r="AQ30" s="5">
        <v>0</v>
      </c>
      <c r="AR30" s="14">
        <v>1</v>
      </c>
      <c r="AS30" s="14">
        <f t="shared" si="5"/>
        <v>2</v>
      </c>
      <c r="AT30" s="16">
        <v>3</v>
      </c>
      <c r="AU30" s="5">
        <v>2</v>
      </c>
      <c r="AV30" s="17" t="s">
        <v>98</v>
      </c>
      <c r="AW30" s="17">
        <v>0.5</v>
      </c>
      <c r="AX30">
        <v>0</v>
      </c>
      <c r="AY30">
        <v>0</v>
      </c>
      <c r="AZ30">
        <v>0</v>
      </c>
      <c r="BA30">
        <v>0</v>
      </c>
    </row>
    <row r="31" spans="1:53" ht="24.75" customHeight="1">
      <c r="A31" s="3">
        <v>33</v>
      </c>
      <c r="B31" s="5" t="s">
        <v>32</v>
      </c>
      <c r="C31" s="5">
        <v>179862.24</v>
      </c>
      <c r="D31" s="5">
        <v>7</v>
      </c>
      <c r="E31" s="5">
        <v>59</v>
      </c>
      <c r="F31" s="5">
        <v>69</v>
      </c>
      <c r="G31" s="5">
        <v>5312</v>
      </c>
      <c r="H31" s="91"/>
      <c r="I31" s="5">
        <v>53776</v>
      </c>
      <c r="J31" s="31">
        <v>33</v>
      </c>
      <c r="K31" s="5">
        <v>34</v>
      </c>
      <c r="L31" s="5">
        <v>66</v>
      </c>
      <c r="M31" s="5">
        <v>279</v>
      </c>
      <c r="N31" s="94"/>
      <c r="O31" s="5">
        <v>183079.76</v>
      </c>
      <c r="P31" s="5">
        <v>7</v>
      </c>
      <c r="Q31" s="5">
        <v>60</v>
      </c>
      <c r="R31" s="5">
        <v>71</v>
      </c>
      <c r="S31" s="5">
        <v>5524</v>
      </c>
      <c r="T31" s="97"/>
      <c r="U31" s="5">
        <v>43856</v>
      </c>
      <c r="V31" s="5">
        <v>28</v>
      </c>
      <c r="W31" s="34">
        <v>28</v>
      </c>
      <c r="X31" s="5">
        <v>53</v>
      </c>
      <c r="Y31" s="5">
        <v>237</v>
      </c>
      <c r="Z31" s="19">
        <f t="shared" si="0"/>
        <v>181471</v>
      </c>
      <c r="AA31" s="19">
        <f t="shared" si="1"/>
        <v>48816</v>
      </c>
      <c r="AB31" s="19">
        <f t="shared" si="1"/>
        <v>30.5</v>
      </c>
      <c r="AC31" s="19">
        <f t="shared" si="1"/>
        <v>31</v>
      </c>
      <c r="AD31" s="19">
        <f t="shared" si="1"/>
        <v>59.5</v>
      </c>
      <c r="AE31" s="19">
        <f t="shared" si="1"/>
        <v>258</v>
      </c>
      <c r="AF31" s="7">
        <v>1</v>
      </c>
      <c r="AG31" s="5">
        <v>0</v>
      </c>
      <c r="AH31" s="5">
        <v>0</v>
      </c>
      <c r="AI31" s="6">
        <v>9</v>
      </c>
      <c r="AJ31" s="6">
        <v>22</v>
      </c>
      <c r="AK31" s="6">
        <v>9</v>
      </c>
      <c r="AL31" s="6">
        <v>20</v>
      </c>
      <c r="AM31" s="6">
        <f t="shared" si="2"/>
        <v>9</v>
      </c>
      <c r="AN31" s="6">
        <f t="shared" si="2"/>
        <v>21</v>
      </c>
      <c r="AO31" s="52">
        <f t="shared" si="3"/>
        <v>3.9000000000000004</v>
      </c>
      <c r="AP31" s="19">
        <f t="shared" si="4"/>
        <v>2.925</v>
      </c>
      <c r="AQ31" s="5">
        <v>0</v>
      </c>
      <c r="AR31" s="14">
        <v>0</v>
      </c>
      <c r="AS31" s="14">
        <f t="shared" si="5"/>
        <v>0</v>
      </c>
      <c r="AT31" s="16">
        <v>0</v>
      </c>
      <c r="AU31" s="5">
        <v>0</v>
      </c>
      <c r="AV31" s="17" t="s">
        <v>99</v>
      </c>
      <c r="AW31" s="17">
        <v>0</v>
      </c>
      <c r="AX31">
        <v>0</v>
      </c>
      <c r="AY31">
        <v>0</v>
      </c>
      <c r="AZ31">
        <v>0</v>
      </c>
      <c r="BA31">
        <v>0</v>
      </c>
    </row>
    <row r="32" spans="1:53" ht="24.75" customHeight="1">
      <c r="A32" s="3">
        <v>34</v>
      </c>
      <c r="B32" s="5" t="s">
        <v>23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91"/>
      <c r="I32" s="5">
        <v>24889.6</v>
      </c>
      <c r="J32" s="31">
        <v>13</v>
      </c>
      <c r="K32" s="5">
        <v>14</v>
      </c>
      <c r="L32" s="5">
        <v>26</v>
      </c>
      <c r="M32" s="5">
        <v>268</v>
      </c>
      <c r="N32" s="94"/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97"/>
      <c r="U32" s="5">
        <v>22412.8</v>
      </c>
      <c r="V32" s="5">
        <v>12</v>
      </c>
      <c r="W32" s="34">
        <v>12</v>
      </c>
      <c r="X32" s="5">
        <v>23</v>
      </c>
      <c r="Y32" s="5">
        <v>287</v>
      </c>
      <c r="Z32" s="19">
        <f t="shared" si="0"/>
        <v>0</v>
      </c>
      <c r="AA32" s="19">
        <f t="shared" si="1"/>
        <v>23651.199999999997</v>
      </c>
      <c r="AB32" s="19">
        <f t="shared" si="1"/>
        <v>12.5</v>
      </c>
      <c r="AC32" s="19">
        <f t="shared" si="1"/>
        <v>13</v>
      </c>
      <c r="AD32" s="19">
        <f t="shared" si="1"/>
        <v>24.5</v>
      </c>
      <c r="AE32" s="19">
        <f t="shared" si="1"/>
        <v>277.5</v>
      </c>
      <c r="AF32" s="7">
        <v>0</v>
      </c>
      <c r="AG32" s="5">
        <v>0</v>
      </c>
      <c r="AH32" s="5">
        <v>0</v>
      </c>
      <c r="AI32" s="6">
        <v>3</v>
      </c>
      <c r="AJ32" s="6">
        <v>0</v>
      </c>
      <c r="AK32" s="6">
        <v>0</v>
      </c>
      <c r="AL32" s="6">
        <v>2</v>
      </c>
      <c r="AM32" s="6">
        <f t="shared" si="2"/>
        <v>1.5</v>
      </c>
      <c r="AN32" s="6">
        <f t="shared" si="2"/>
        <v>1</v>
      </c>
      <c r="AO32" s="52">
        <f t="shared" si="3"/>
        <v>0.4</v>
      </c>
      <c r="AP32" s="19">
        <f t="shared" si="4"/>
        <v>0.3</v>
      </c>
      <c r="AQ32" s="5">
        <v>0</v>
      </c>
      <c r="AR32" s="14">
        <v>0</v>
      </c>
      <c r="AS32" s="14">
        <v>0</v>
      </c>
      <c r="AT32" s="16">
        <v>0</v>
      </c>
      <c r="AU32" s="5">
        <v>0</v>
      </c>
      <c r="AV32" s="63" t="s">
        <v>100</v>
      </c>
      <c r="AW32" s="17">
        <v>0</v>
      </c>
      <c r="AX32">
        <v>0</v>
      </c>
      <c r="AY32">
        <v>0</v>
      </c>
      <c r="AZ32">
        <v>0</v>
      </c>
      <c r="BA32">
        <v>0</v>
      </c>
    </row>
    <row r="33" spans="1:53" ht="24.75" customHeight="1">
      <c r="A33" s="3">
        <v>50</v>
      </c>
      <c r="B33" s="5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91"/>
      <c r="I33" s="5">
        <v>13336</v>
      </c>
      <c r="J33" s="31">
        <v>3</v>
      </c>
      <c r="K33" s="5">
        <v>6</v>
      </c>
      <c r="L33" s="5">
        <v>14</v>
      </c>
      <c r="M33" s="5">
        <v>90</v>
      </c>
      <c r="N33" s="94"/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97"/>
      <c r="U33" s="5">
        <v>14569.6</v>
      </c>
      <c r="V33" s="5">
        <v>3</v>
      </c>
      <c r="W33" s="34">
        <v>6</v>
      </c>
      <c r="X33" s="5">
        <v>14</v>
      </c>
      <c r="Y33" s="5">
        <v>135</v>
      </c>
      <c r="Z33" s="19">
        <f t="shared" si="0"/>
        <v>0</v>
      </c>
      <c r="AA33" s="19">
        <f t="shared" si="1"/>
        <v>13952.8</v>
      </c>
      <c r="AB33" s="19">
        <f t="shared" si="1"/>
        <v>3</v>
      </c>
      <c r="AC33" s="19">
        <f t="shared" si="1"/>
        <v>6</v>
      </c>
      <c r="AD33" s="19">
        <f t="shared" si="1"/>
        <v>14</v>
      </c>
      <c r="AE33" s="19">
        <f t="shared" si="1"/>
        <v>112.5</v>
      </c>
      <c r="AF33" s="7">
        <v>0</v>
      </c>
      <c r="AG33" s="5">
        <v>0</v>
      </c>
      <c r="AH33" s="5">
        <v>0</v>
      </c>
      <c r="AI33" s="6">
        <v>0</v>
      </c>
      <c r="AJ33" s="6">
        <v>0</v>
      </c>
      <c r="AK33" s="6">
        <v>0</v>
      </c>
      <c r="AL33" s="6">
        <v>0</v>
      </c>
      <c r="AM33" s="6">
        <f t="shared" si="2"/>
        <v>0</v>
      </c>
      <c r="AN33" s="6">
        <f t="shared" si="2"/>
        <v>0</v>
      </c>
      <c r="AO33" s="52">
        <f t="shared" si="3"/>
        <v>0</v>
      </c>
      <c r="AP33" s="19">
        <f t="shared" si="4"/>
        <v>0</v>
      </c>
      <c r="AQ33" s="5">
        <v>0</v>
      </c>
      <c r="AR33" s="14">
        <v>0</v>
      </c>
      <c r="AS33" s="14">
        <f t="shared" si="5"/>
        <v>0</v>
      </c>
      <c r="AT33" s="16">
        <v>0</v>
      </c>
      <c r="AU33" s="5">
        <v>0</v>
      </c>
      <c r="AV33" s="17" t="s">
        <v>22</v>
      </c>
      <c r="AW33" s="17">
        <v>0</v>
      </c>
      <c r="AX33">
        <v>0</v>
      </c>
      <c r="AY33">
        <v>0</v>
      </c>
      <c r="AZ33">
        <v>0</v>
      </c>
      <c r="BA33">
        <v>0</v>
      </c>
    </row>
    <row r="34" spans="1:53" ht="24.75" customHeight="1">
      <c r="A34" s="3">
        <v>51</v>
      </c>
      <c r="B34" s="5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91"/>
      <c r="I34" s="5">
        <v>94337.6</v>
      </c>
      <c r="J34" s="31">
        <v>33</v>
      </c>
      <c r="K34" s="5">
        <v>33</v>
      </c>
      <c r="L34" s="5">
        <v>77</v>
      </c>
      <c r="M34" s="5">
        <v>949</v>
      </c>
      <c r="N34" s="94"/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97"/>
      <c r="U34" s="5">
        <v>108905.6</v>
      </c>
      <c r="V34" s="5">
        <v>36</v>
      </c>
      <c r="W34" s="34">
        <v>37</v>
      </c>
      <c r="X34" s="5">
        <v>87</v>
      </c>
      <c r="Y34" s="5">
        <v>1233</v>
      </c>
      <c r="Z34" s="19">
        <f t="shared" si="0"/>
        <v>0</v>
      </c>
      <c r="AA34" s="19">
        <f t="shared" si="1"/>
        <v>101621.6</v>
      </c>
      <c r="AB34" s="19">
        <f t="shared" si="1"/>
        <v>34.5</v>
      </c>
      <c r="AC34" s="19">
        <f t="shared" si="1"/>
        <v>35</v>
      </c>
      <c r="AD34" s="19">
        <f t="shared" si="1"/>
        <v>82</v>
      </c>
      <c r="AE34" s="19">
        <f t="shared" si="1"/>
        <v>1091</v>
      </c>
      <c r="AF34" s="7">
        <v>0</v>
      </c>
      <c r="AG34" s="5">
        <v>0</v>
      </c>
      <c r="AH34" s="5">
        <v>0</v>
      </c>
      <c r="AI34" s="6">
        <v>0</v>
      </c>
      <c r="AJ34" s="6">
        <v>139</v>
      </c>
      <c r="AK34" s="6">
        <v>0</v>
      </c>
      <c r="AL34" s="6">
        <v>141</v>
      </c>
      <c r="AM34" s="6">
        <f t="shared" si="2"/>
        <v>0</v>
      </c>
      <c r="AN34" s="6">
        <f t="shared" si="2"/>
        <v>140</v>
      </c>
      <c r="AO34" s="52">
        <f t="shared" si="3"/>
        <v>14</v>
      </c>
      <c r="AP34" s="19">
        <f t="shared" si="4"/>
        <v>10.5</v>
      </c>
      <c r="AQ34" s="5">
        <v>0</v>
      </c>
      <c r="AR34" s="14">
        <v>0</v>
      </c>
      <c r="AS34" s="14">
        <f t="shared" si="5"/>
        <v>0</v>
      </c>
      <c r="AT34" s="16">
        <v>0</v>
      </c>
      <c r="AU34" s="5">
        <v>0</v>
      </c>
      <c r="AV34" s="17" t="s">
        <v>21</v>
      </c>
      <c r="AW34" s="17">
        <v>0</v>
      </c>
      <c r="AX34">
        <v>0</v>
      </c>
      <c r="AY34">
        <v>0</v>
      </c>
      <c r="AZ34">
        <v>0</v>
      </c>
      <c r="BA34">
        <v>0</v>
      </c>
    </row>
    <row r="35" spans="1:53" s="30" customFormat="1" ht="24.75" customHeight="1">
      <c r="A35" s="28">
        <v>52</v>
      </c>
      <c r="B35" s="29" t="s">
        <v>65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91"/>
      <c r="I35" s="29">
        <v>0</v>
      </c>
      <c r="J35" s="33">
        <v>0</v>
      </c>
      <c r="K35" s="29">
        <v>0</v>
      </c>
      <c r="L35" s="29">
        <v>0</v>
      </c>
      <c r="M35" s="29">
        <v>0</v>
      </c>
      <c r="N35" s="94"/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97"/>
      <c r="U35" s="29">
        <v>0</v>
      </c>
      <c r="V35" s="56">
        <v>0</v>
      </c>
      <c r="W35" s="37">
        <v>0</v>
      </c>
      <c r="X35" s="57">
        <v>0</v>
      </c>
      <c r="Y35" s="29">
        <v>0</v>
      </c>
      <c r="Z35" s="19">
        <f t="shared" si="0"/>
        <v>0</v>
      </c>
      <c r="AA35" s="19">
        <f t="shared" si="1"/>
        <v>0</v>
      </c>
      <c r="AB35" s="19">
        <f t="shared" si="1"/>
        <v>0</v>
      </c>
      <c r="AC35" s="19">
        <f t="shared" si="1"/>
        <v>0</v>
      </c>
      <c r="AD35" s="19">
        <f t="shared" si="1"/>
        <v>0</v>
      </c>
      <c r="AE35" s="19">
        <f t="shared" si="1"/>
        <v>0</v>
      </c>
      <c r="AF35" s="7">
        <v>0</v>
      </c>
      <c r="AG35" s="29">
        <v>0</v>
      </c>
      <c r="AH35" s="29">
        <v>0</v>
      </c>
      <c r="AI35" s="6">
        <v>0</v>
      </c>
      <c r="AJ35" s="6">
        <v>0</v>
      </c>
      <c r="AK35" s="6">
        <v>13</v>
      </c>
      <c r="AL35" s="6">
        <v>21</v>
      </c>
      <c r="AM35" s="6">
        <f t="shared" si="2"/>
        <v>6.5</v>
      </c>
      <c r="AN35" s="6">
        <f t="shared" si="2"/>
        <v>10.5</v>
      </c>
      <c r="AO35" s="52">
        <f t="shared" si="3"/>
        <v>2.35</v>
      </c>
      <c r="AP35" s="19">
        <f t="shared" si="4"/>
        <v>1.7625</v>
      </c>
      <c r="AQ35" s="29">
        <v>0</v>
      </c>
      <c r="AR35" s="14">
        <v>0</v>
      </c>
      <c r="AS35" s="14">
        <f t="shared" si="5"/>
        <v>0</v>
      </c>
      <c r="AT35" s="14">
        <v>0</v>
      </c>
      <c r="AU35" s="29">
        <v>0</v>
      </c>
      <c r="AV35" s="17" t="s">
        <v>101</v>
      </c>
      <c r="AW35" s="17">
        <v>1.5</v>
      </c>
      <c r="AX35" s="30">
        <v>0</v>
      </c>
      <c r="AY35" s="30">
        <v>0</v>
      </c>
      <c r="AZ35" s="30">
        <v>0</v>
      </c>
      <c r="BA35" s="58">
        <v>0</v>
      </c>
    </row>
    <row r="36" spans="1:53" ht="24.75" customHeight="1">
      <c r="A36" s="5"/>
      <c r="B36" s="5" t="s">
        <v>43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91"/>
      <c r="I36" s="5">
        <v>0</v>
      </c>
      <c r="J36" s="31">
        <v>0</v>
      </c>
      <c r="K36" s="5">
        <v>0</v>
      </c>
      <c r="L36" s="5">
        <v>0</v>
      </c>
      <c r="M36" s="5">
        <v>0</v>
      </c>
      <c r="N36" s="94"/>
      <c r="O36" s="5">
        <v>4373.04</v>
      </c>
      <c r="P36" s="5">
        <v>2</v>
      </c>
      <c r="Q36" s="5">
        <v>2</v>
      </c>
      <c r="R36" s="5">
        <v>3</v>
      </c>
      <c r="S36" s="5">
        <v>98</v>
      </c>
      <c r="T36" s="97"/>
      <c r="U36" s="5">
        <v>0</v>
      </c>
      <c r="V36" s="5">
        <v>0</v>
      </c>
      <c r="W36" s="34">
        <v>0</v>
      </c>
      <c r="X36" s="5">
        <v>0</v>
      </c>
      <c r="Y36" s="5">
        <v>0</v>
      </c>
      <c r="Z36" s="19">
        <f t="shared" si="0"/>
        <v>2186.52</v>
      </c>
      <c r="AA36" s="19">
        <f t="shared" si="1"/>
        <v>0</v>
      </c>
      <c r="AB36" s="19">
        <f t="shared" si="1"/>
        <v>0</v>
      </c>
      <c r="AC36" s="19">
        <f t="shared" si="1"/>
        <v>0</v>
      </c>
      <c r="AD36" s="19">
        <f t="shared" si="1"/>
        <v>0</v>
      </c>
      <c r="AE36" s="19">
        <f t="shared" si="1"/>
        <v>0</v>
      </c>
      <c r="AF36" s="7">
        <v>0</v>
      </c>
      <c r="AG36" s="5">
        <v>0</v>
      </c>
      <c r="AH36" s="5">
        <v>0</v>
      </c>
      <c r="AI36" s="6">
        <v>0</v>
      </c>
      <c r="AJ36" s="6">
        <v>0</v>
      </c>
      <c r="AK36" s="6">
        <v>0</v>
      </c>
      <c r="AL36" s="5">
        <v>0</v>
      </c>
      <c r="AM36" s="6">
        <f t="shared" si="2"/>
        <v>0</v>
      </c>
      <c r="AN36" s="6">
        <f t="shared" si="2"/>
        <v>0</v>
      </c>
      <c r="AO36" s="52">
        <f t="shared" si="3"/>
        <v>0</v>
      </c>
      <c r="AP36" s="19">
        <f t="shared" si="4"/>
        <v>0</v>
      </c>
      <c r="AQ36" s="5">
        <v>0</v>
      </c>
      <c r="AR36" s="14">
        <v>0</v>
      </c>
      <c r="AS36" s="14">
        <f t="shared" si="5"/>
        <v>0</v>
      </c>
      <c r="AT36" s="16">
        <v>0</v>
      </c>
      <c r="AU36" s="5">
        <v>0</v>
      </c>
      <c r="AV36" s="17" t="s">
        <v>102</v>
      </c>
      <c r="AW36" s="18">
        <v>61</v>
      </c>
      <c r="AX36" s="30">
        <v>0</v>
      </c>
      <c r="AY36" s="30">
        <v>0</v>
      </c>
      <c r="AZ36" s="30">
        <v>0</v>
      </c>
      <c r="BA36" s="58">
        <v>0</v>
      </c>
    </row>
    <row r="37" spans="1:53" s="55" customFormat="1" ht="24.75" customHeight="1">
      <c r="A37" s="46"/>
      <c r="B37" s="46" t="s">
        <v>78</v>
      </c>
      <c r="C37" s="46">
        <f>SUM(C2:C36)</f>
        <v>1342554.08</v>
      </c>
      <c r="D37" s="46">
        <f>SUM(D2:D36)</f>
        <v>92</v>
      </c>
      <c r="E37" s="46">
        <f>SUM(E2:E36)</f>
        <v>348</v>
      </c>
      <c r="F37" s="46">
        <f>SUM(F2:F36)</f>
        <v>591</v>
      </c>
      <c r="G37" s="46">
        <f>SUM(G2:G36)</f>
        <v>20354</v>
      </c>
      <c r="H37" s="91"/>
      <c r="I37" s="47">
        <f>SUM(I2:I36)</f>
        <v>4951238.999999999</v>
      </c>
      <c r="J37" s="48">
        <f>SUM(J2:J36)</f>
        <v>2369</v>
      </c>
      <c r="K37" s="49">
        <f>SUM(K2:K36)</f>
        <v>2520</v>
      </c>
      <c r="L37" s="49">
        <f>SUM(L2:L36)</f>
        <v>5073</v>
      </c>
      <c r="M37" s="49">
        <f>SUM(M2:M36)</f>
        <v>45995</v>
      </c>
      <c r="N37" s="94"/>
      <c r="O37" s="49">
        <f>SUM(O2:O36)</f>
        <v>1418011.3599999999</v>
      </c>
      <c r="P37" s="49">
        <f>SUM(P2:P36)</f>
        <v>93</v>
      </c>
      <c r="Q37" s="49">
        <f>SUM(Q2:Q36)</f>
        <v>443</v>
      </c>
      <c r="R37" s="49">
        <f>SUM(R2:R36)</f>
        <v>784</v>
      </c>
      <c r="S37" s="49">
        <f>SUM(S2:S36)</f>
        <v>24604</v>
      </c>
      <c r="T37" s="97"/>
      <c r="U37" s="49">
        <f>SUM(U2:U36)</f>
        <v>4949632.799999999</v>
      </c>
      <c r="V37" s="46">
        <f>SUM(V2:V36)</f>
        <v>2294</v>
      </c>
      <c r="W37" s="50">
        <f>SUM(W2:W36)</f>
        <v>2435</v>
      </c>
      <c r="X37" s="46">
        <f>SUM(X2:X36)</f>
        <v>4916</v>
      </c>
      <c r="Y37" s="49">
        <f>SUM(Y2:Y36)</f>
        <v>49288</v>
      </c>
      <c r="Z37" s="19">
        <f t="shared" si="0"/>
        <v>1380282.72</v>
      </c>
      <c r="AA37" s="19">
        <f t="shared" si="1"/>
        <v>4950435.8999999985</v>
      </c>
      <c r="AB37" s="19">
        <f t="shared" si="1"/>
        <v>2331.5</v>
      </c>
      <c r="AC37" s="19">
        <f t="shared" si="1"/>
        <v>2477.5</v>
      </c>
      <c r="AD37" s="19">
        <f t="shared" si="1"/>
        <v>4994.5</v>
      </c>
      <c r="AE37" s="19">
        <f t="shared" si="1"/>
        <v>47641.5</v>
      </c>
      <c r="AF37" s="51">
        <v>69</v>
      </c>
      <c r="AG37" s="46">
        <v>56</v>
      </c>
      <c r="AH37" s="46">
        <f>SUM(AH2:AH36)</f>
        <v>365</v>
      </c>
      <c r="AI37" s="52">
        <f>SUM(AI2:AI36)</f>
        <v>1563</v>
      </c>
      <c r="AJ37" s="52">
        <f>SUM(AJ2:AJ36)</f>
        <v>3911</v>
      </c>
      <c r="AK37" s="46">
        <f>SUM(AK2:AK36)</f>
        <v>1608</v>
      </c>
      <c r="AL37" s="46">
        <f>SUM(AL2:AL36)</f>
        <v>3919</v>
      </c>
      <c r="AM37" s="52">
        <f t="shared" si="2"/>
        <v>1585.5</v>
      </c>
      <c r="AN37" s="52">
        <f t="shared" si="2"/>
        <v>3915</v>
      </c>
      <c r="AO37" s="52">
        <f>SUM(AO2:AO36)</f>
        <v>708.5999999999999</v>
      </c>
      <c r="AP37" s="19">
        <f t="shared" si="4"/>
        <v>531.45</v>
      </c>
      <c r="AQ37" s="46">
        <f>SUM(AQ2:AQ36)</f>
        <v>69</v>
      </c>
      <c r="AR37" s="46">
        <f>SUM(AR2:AR36)</f>
        <v>9</v>
      </c>
      <c r="AS37" s="53">
        <f>AR37*2</f>
        <v>18</v>
      </c>
      <c r="AT37" s="53">
        <f>SUM(AT2:AT36)</f>
        <v>36</v>
      </c>
      <c r="AU37" s="46">
        <f>SUM(AU2:AU36)</f>
        <v>101</v>
      </c>
      <c r="AV37" s="62"/>
      <c r="AW37" s="54"/>
      <c r="AX37" s="55">
        <f>SUM(AX2:AX36)</f>
        <v>48</v>
      </c>
      <c r="AY37" s="55">
        <f>SUM(AY2:AY36)</f>
        <v>71</v>
      </c>
      <c r="AZ37" s="55">
        <f>SUM(AZ2:AZ36)</f>
        <v>64</v>
      </c>
      <c r="BA37" s="55">
        <v>0</v>
      </c>
    </row>
    <row r="38" spans="1:53" ht="24.75" customHeight="1">
      <c r="A38" s="5"/>
      <c r="B38" s="5" t="s">
        <v>4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91"/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94"/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97"/>
      <c r="U38" s="15">
        <v>0</v>
      </c>
      <c r="V38" s="5">
        <v>0</v>
      </c>
      <c r="W38" s="38">
        <v>0</v>
      </c>
      <c r="X38" s="15">
        <v>0</v>
      </c>
      <c r="Y38" s="15">
        <v>0</v>
      </c>
      <c r="Z38" s="68"/>
      <c r="AA38" s="68"/>
      <c r="AB38" s="68"/>
      <c r="AC38" s="68"/>
      <c r="AD38" s="68"/>
      <c r="AE38" s="68"/>
      <c r="AF38" s="7">
        <f>AF37*1.5</f>
        <v>103.5</v>
      </c>
      <c r="AG38" s="7">
        <f>AG37*3</f>
        <v>168</v>
      </c>
      <c r="AH38" s="5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52">
        <v>0</v>
      </c>
      <c r="AP38" s="19"/>
      <c r="AQ38" s="5">
        <v>69</v>
      </c>
      <c r="AR38" s="14">
        <v>0</v>
      </c>
      <c r="AS38" s="14">
        <v>18</v>
      </c>
      <c r="AT38" s="16">
        <v>36</v>
      </c>
      <c r="AU38" s="5">
        <v>101</v>
      </c>
      <c r="AV38" s="61"/>
      <c r="AW38" s="18"/>
      <c r="AX38" s="30">
        <v>0</v>
      </c>
      <c r="AY38" s="30">
        <v>0</v>
      </c>
      <c r="AZ38" s="30">
        <v>0</v>
      </c>
      <c r="BA38" s="58">
        <v>0</v>
      </c>
    </row>
    <row r="39" spans="1:53" ht="24.75" customHeight="1">
      <c r="A39" s="5"/>
      <c r="B39" s="5"/>
      <c r="C39" s="5"/>
      <c r="D39" s="5"/>
      <c r="E39" s="5"/>
      <c r="F39" s="5"/>
      <c r="G39" s="5"/>
      <c r="H39" s="91"/>
      <c r="I39" s="5"/>
      <c r="J39" s="5"/>
      <c r="K39" s="5"/>
      <c r="L39" s="5"/>
      <c r="M39" s="5"/>
      <c r="N39" s="94"/>
      <c r="O39" s="5"/>
      <c r="P39" s="5"/>
      <c r="Q39" s="5"/>
      <c r="R39" s="5"/>
      <c r="S39" s="5"/>
      <c r="T39" s="97"/>
      <c r="U39" s="5"/>
      <c r="V39" s="5"/>
      <c r="W39" s="34"/>
      <c r="X39" s="5"/>
      <c r="Y39" s="5"/>
      <c r="Z39" s="19"/>
      <c r="AA39" s="19"/>
      <c r="AB39" s="19"/>
      <c r="AC39" s="19"/>
      <c r="AD39" s="19"/>
      <c r="AE39" s="19"/>
      <c r="AF39" s="5"/>
      <c r="AG39" s="5"/>
      <c r="AH39" s="5"/>
      <c r="AI39" s="5"/>
      <c r="AJ39" s="5"/>
      <c r="AK39" s="5"/>
      <c r="AL39" s="5"/>
      <c r="AM39" s="5"/>
      <c r="AN39" s="5"/>
      <c r="AO39" s="19"/>
      <c r="AP39" s="19"/>
      <c r="AQ39" s="5" t="s">
        <v>0</v>
      </c>
      <c r="AR39" s="5"/>
      <c r="AS39" s="5" t="s">
        <v>0</v>
      </c>
      <c r="AT39" s="5" t="s">
        <v>0</v>
      </c>
      <c r="AU39" s="5" t="s">
        <v>0</v>
      </c>
      <c r="AV39" s="61"/>
      <c r="AW39" s="64" t="s">
        <v>103</v>
      </c>
      <c r="AX39" s="30"/>
      <c r="AY39" s="59"/>
      <c r="AZ39" s="59"/>
      <c r="BA39" s="59"/>
    </row>
  </sheetData>
  <sheetProtection/>
  <mergeCells count="3">
    <mergeCell ref="H1:H65536"/>
    <mergeCell ref="N1:N65536"/>
    <mergeCell ref="T1:T655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5"/>
  <sheetViews>
    <sheetView zoomScalePageLayoutView="0" workbookViewId="0" topLeftCell="AV1">
      <selection activeCell="Y3" sqref="Y3"/>
    </sheetView>
  </sheetViews>
  <sheetFormatPr defaultColWidth="9.00390625" defaultRowHeight="14.25"/>
  <cols>
    <col min="2" max="2" width="15.50390625" style="0" customWidth="1"/>
    <col min="3" max="3" width="12.125" style="0" customWidth="1"/>
  </cols>
  <sheetData>
    <row r="1" spans="2:57" ht="14.25">
      <c r="B1" t="s">
        <v>112</v>
      </c>
      <c r="C1">
        <v>1342554.08</v>
      </c>
      <c r="D1">
        <v>92</v>
      </c>
      <c r="E1">
        <v>348</v>
      </c>
      <c r="F1">
        <v>591</v>
      </c>
      <c r="G1">
        <v>20354</v>
      </c>
      <c r="H1">
        <v>4843565.399999999</v>
      </c>
      <c r="I1">
        <v>2333</v>
      </c>
      <c r="J1">
        <v>2481</v>
      </c>
      <c r="K1">
        <v>4982</v>
      </c>
      <c r="L1">
        <v>44956</v>
      </c>
      <c r="M1">
        <v>1413638.3199999998</v>
      </c>
      <c r="N1">
        <v>91</v>
      </c>
      <c r="O1">
        <v>441</v>
      </c>
      <c r="P1">
        <v>781</v>
      </c>
      <c r="Q1">
        <v>24506</v>
      </c>
      <c r="R1">
        <v>4826157.6</v>
      </c>
      <c r="S1">
        <v>2255</v>
      </c>
      <c r="T1">
        <v>2392</v>
      </c>
      <c r="U1">
        <v>4815</v>
      </c>
      <c r="V1">
        <v>47920</v>
      </c>
      <c r="W1">
        <v>137.80962</v>
      </c>
      <c r="X1">
        <v>483.48615000000007</v>
      </c>
      <c r="Z1">
        <v>2294</v>
      </c>
      <c r="AA1">
        <v>2436.5</v>
      </c>
      <c r="AB1">
        <v>4898.5</v>
      </c>
      <c r="AC1">
        <v>46438</v>
      </c>
      <c r="AD1">
        <v>69</v>
      </c>
      <c r="AE1">
        <v>31.05</v>
      </c>
      <c r="AF1">
        <v>56</v>
      </c>
      <c r="AG1">
        <v>50.4</v>
      </c>
      <c r="AH1">
        <v>230</v>
      </c>
      <c r="AI1">
        <v>1563</v>
      </c>
      <c r="AJ1">
        <v>3772</v>
      </c>
      <c r="AK1">
        <v>1595</v>
      </c>
      <c r="AL1">
        <v>3757</v>
      </c>
      <c r="AM1">
        <v>1579</v>
      </c>
      <c r="AN1">
        <v>3764.5</v>
      </c>
      <c r="AO1">
        <v>69</v>
      </c>
      <c r="AP1">
        <v>207.67499999999998</v>
      </c>
      <c r="AQ1">
        <v>155.75625000000002</v>
      </c>
      <c r="AR1">
        <v>9</v>
      </c>
      <c r="AS1">
        <v>5.3999999999999995</v>
      </c>
      <c r="AT1">
        <v>12</v>
      </c>
      <c r="AU1">
        <v>10.8</v>
      </c>
      <c r="AV1">
        <v>119</v>
      </c>
      <c r="AW1">
        <v>8.925</v>
      </c>
      <c r="AX1">
        <v>48</v>
      </c>
      <c r="AY1">
        <v>71</v>
      </c>
      <c r="AZ1">
        <v>64</v>
      </c>
      <c r="BA1">
        <v>119</v>
      </c>
      <c r="BB1">
        <v>17.84999999999999</v>
      </c>
      <c r="BC1">
        <v>35</v>
      </c>
      <c r="BD1">
        <v>2.625</v>
      </c>
      <c r="BE1">
        <v>126</v>
      </c>
    </row>
    <row r="2" spans="2:57" ht="14.25">
      <c r="B2" t="s">
        <v>112</v>
      </c>
      <c r="C2">
        <v>1342554.08</v>
      </c>
      <c r="D2">
        <v>92</v>
      </c>
      <c r="E2">
        <v>348</v>
      </c>
      <c r="F2">
        <v>591</v>
      </c>
      <c r="G2">
        <v>20354</v>
      </c>
      <c r="H2">
        <v>4843565.399999999</v>
      </c>
      <c r="I2">
        <v>2333</v>
      </c>
      <c r="J2">
        <v>2481</v>
      </c>
      <c r="K2">
        <v>4982</v>
      </c>
      <c r="L2">
        <v>44956</v>
      </c>
      <c r="M2">
        <v>1413638.3199999998</v>
      </c>
      <c r="N2">
        <v>91</v>
      </c>
      <c r="O2">
        <v>441</v>
      </c>
      <c r="P2">
        <v>781</v>
      </c>
      <c r="Q2">
        <v>24506</v>
      </c>
      <c r="R2">
        <v>4826157.6</v>
      </c>
      <c r="S2">
        <v>2255</v>
      </c>
      <c r="T2">
        <v>2392</v>
      </c>
      <c r="U2">
        <v>4815</v>
      </c>
      <c r="V2">
        <v>47920</v>
      </c>
      <c r="W2">
        <v>137.80962</v>
      </c>
      <c r="X2">
        <v>483.48615000000007</v>
      </c>
      <c r="Z2">
        <v>2294</v>
      </c>
      <c r="AA2">
        <v>2436.5</v>
      </c>
      <c r="AB2">
        <v>4898.5</v>
      </c>
      <c r="AC2">
        <v>46438</v>
      </c>
      <c r="AD2">
        <v>65</v>
      </c>
      <c r="AE2">
        <v>29.25</v>
      </c>
      <c r="AF2">
        <v>52</v>
      </c>
      <c r="AG2">
        <v>46.8</v>
      </c>
      <c r="AH2">
        <v>230</v>
      </c>
      <c r="AI2">
        <v>1495</v>
      </c>
      <c r="AJ2">
        <v>3642</v>
      </c>
      <c r="AK2">
        <v>1535</v>
      </c>
      <c r="AL2">
        <v>3622</v>
      </c>
      <c r="AM2">
        <v>1515</v>
      </c>
      <c r="AN2">
        <v>3632</v>
      </c>
      <c r="AO2">
        <v>69</v>
      </c>
      <c r="AP2">
        <v>199.85999999999999</v>
      </c>
      <c r="AQ2">
        <v>149.89499999999998</v>
      </c>
      <c r="AR2">
        <v>9</v>
      </c>
      <c r="AS2">
        <v>5.3999999999999995</v>
      </c>
      <c r="AT2">
        <v>12</v>
      </c>
      <c r="AU2">
        <v>10.350000000000001</v>
      </c>
      <c r="AV2">
        <v>119</v>
      </c>
      <c r="AW2">
        <v>8.625</v>
      </c>
      <c r="AX2">
        <v>46</v>
      </c>
      <c r="AY2">
        <v>66</v>
      </c>
      <c r="AZ2">
        <v>60</v>
      </c>
      <c r="BA2">
        <v>112</v>
      </c>
      <c r="BB2">
        <v>16.799999999999997</v>
      </c>
      <c r="BC2">
        <v>35</v>
      </c>
      <c r="BD2">
        <v>2.625</v>
      </c>
      <c r="BE2">
        <v>126</v>
      </c>
    </row>
    <row r="3" spans="2:65" ht="14.25">
      <c r="B3" t="s">
        <v>112</v>
      </c>
      <c r="C3">
        <v>1342554.08</v>
      </c>
      <c r="D3">
        <v>92</v>
      </c>
      <c r="E3">
        <v>348</v>
      </c>
      <c r="F3">
        <v>591</v>
      </c>
      <c r="G3">
        <v>20354</v>
      </c>
      <c r="H3">
        <v>4843565.399999999</v>
      </c>
      <c r="I3">
        <v>2333</v>
      </c>
      <c r="J3">
        <v>2481</v>
      </c>
      <c r="K3">
        <v>4982</v>
      </c>
      <c r="L3">
        <v>44956</v>
      </c>
      <c r="M3">
        <v>1413638.3199999998</v>
      </c>
      <c r="N3">
        <v>91</v>
      </c>
      <c r="O3">
        <v>441</v>
      </c>
      <c r="P3">
        <v>781</v>
      </c>
      <c r="Q3">
        <v>24506</v>
      </c>
      <c r="R3">
        <v>4826157.6</v>
      </c>
      <c r="S3">
        <v>2255</v>
      </c>
      <c r="T3">
        <v>2392</v>
      </c>
      <c r="U3">
        <v>4815</v>
      </c>
      <c r="V3">
        <v>47920</v>
      </c>
      <c r="W3">
        <v>137.80962</v>
      </c>
      <c r="X3">
        <v>1</v>
      </c>
      <c r="Y3">
        <v>483.97255000000007</v>
      </c>
      <c r="Z3">
        <v>1.0010060267496805</v>
      </c>
      <c r="AB3">
        <v>2294</v>
      </c>
      <c r="AC3">
        <v>2436.5</v>
      </c>
      <c r="AD3">
        <v>1</v>
      </c>
      <c r="AE3">
        <v>4898.5</v>
      </c>
      <c r="AF3">
        <v>1</v>
      </c>
      <c r="AG3">
        <v>46438</v>
      </c>
      <c r="AH3">
        <v>1</v>
      </c>
      <c r="AI3">
        <v>69</v>
      </c>
      <c r="AJ3">
        <v>31.05</v>
      </c>
      <c r="AK3">
        <v>56</v>
      </c>
      <c r="AL3">
        <v>50.4</v>
      </c>
      <c r="AM3">
        <v>230</v>
      </c>
      <c r="AN3">
        <v>1563</v>
      </c>
      <c r="AO3">
        <v>3772</v>
      </c>
      <c r="AP3">
        <v>1595</v>
      </c>
      <c r="AQ3">
        <v>3757</v>
      </c>
      <c r="AR3">
        <v>1579</v>
      </c>
      <c r="AS3">
        <v>3764.5</v>
      </c>
      <c r="AT3">
        <v>69</v>
      </c>
      <c r="AU3">
        <v>207.67499999999998</v>
      </c>
      <c r="AV3">
        <v>155.75625000000002</v>
      </c>
      <c r="AW3">
        <v>9</v>
      </c>
      <c r="AX3">
        <v>5.3999999999999995</v>
      </c>
      <c r="AY3">
        <v>12</v>
      </c>
      <c r="AZ3">
        <v>10.8</v>
      </c>
      <c r="BA3">
        <v>119</v>
      </c>
      <c r="BB3">
        <v>8.925</v>
      </c>
      <c r="BC3">
        <v>48</v>
      </c>
      <c r="BD3">
        <v>71</v>
      </c>
      <c r="BE3">
        <v>64</v>
      </c>
      <c r="BF3">
        <v>119</v>
      </c>
      <c r="BG3">
        <v>17.84999999999999</v>
      </c>
      <c r="BH3">
        <v>35</v>
      </c>
      <c r="BI3">
        <v>2.625</v>
      </c>
      <c r="BJ3">
        <v>126</v>
      </c>
      <c r="BK3">
        <v>9.45</v>
      </c>
      <c r="BL3">
        <v>570</v>
      </c>
      <c r="BM3">
        <v>42.75</v>
      </c>
    </row>
    <row r="5" spans="1:57" ht="14.25">
      <c r="A5">
        <v>4</v>
      </c>
      <c r="B5" s="69" t="s">
        <v>113</v>
      </c>
      <c r="C5">
        <v>250378.72</v>
      </c>
      <c r="D5">
        <v>20</v>
      </c>
      <c r="E5">
        <v>75</v>
      </c>
      <c r="F5">
        <v>128</v>
      </c>
      <c r="G5">
        <v>6936</v>
      </c>
      <c r="H5">
        <v>334336</v>
      </c>
      <c r="I5">
        <v>215</v>
      </c>
      <c r="J5">
        <v>223</v>
      </c>
      <c r="K5">
        <v>439</v>
      </c>
      <c r="L5">
        <v>1433</v>
      </c>
      <c r="M5">
        <v>241030.96</v>
      </c>
      <c r="N5">
        <v>17</v>
      </c>
      <c r="O5">
        <v>71</v>
      </c>
      <c r="P5">
        <v>122</v>
      </c>
      <c r="Q5">
        <v>6795</v>
      </c>
      <c r="R5">
        <v>391441.2</v>
      </c>
      <c r="S5">
        <v>246</v>
      </c>
      <c r="T5">
        <v>256</v>
      </c>
      <c r="U5">
        <v>508</v>
      </c>
      <c r="V5">
        <v>1732</v>
      </c>
      <c r="W5">
        <v>24.570484</v>
      </c>
      <c r="X5">
        <v>36.28886</v>
      </c>
      <c r="Z5">
        <v>230.5</v>
      </c>
      <c r="AA5">
        <v>239.5</v>
      </c>
      <c r="AB5">
        <v>473.5</v>
      </c>
      <c r="AC5">
        <v>1582.5</v>
      </c>
      <c r="AD5">
        <v>4</v>
      </c>
      <c r="AE5">
        <v>1.8</v>
      </c>
      <c r="AF5">
        <v>4</v>
      </c>
      <c r="AG5">
        <v>3.6</v>
      </c>
      <c r="AH5">
        <v>0</v>
      </c>
      <c r="AI5">
        <v>68</v>
      </c>
      <c r="AJ5">
        <v>130</v>
      </c>
      <c r="AK5">
        <v>60</v>
      </c>
      <c r="AL5">
        <v>135</v>
      </c>
      <c r="AM5">
        <v>64</v>
      </c>
      <c r="AN5">
        <v>132.5</v>
      </c>
      <c r="AO5">
        <v>0</v>
      </c>
      <c r="AP5">
        <v>7.8149999999999995</v>
      </c>
      <c r="AQ5">
        <v>5.86125</v>
      </c>
      <c r="AR5">
        <v>0</v>
      </c>
      <c r="AS5">
        <v>0</v>
      </c>
      <c r="AT5">
        <v>0.5</v>
      </c>
      <c r="AU5">
        <v>0.45</v>
      </c>
      <c r="AV5">
        <v>4</v>
      </c>
      <c r="AW5">
        <v>0.3</v>
      </c>
      <c r="AX5">
        <v>2</v>
      </c>
      <c r="AY5">
        <v>5</v>
      </c>
      <c r="AZ5">
        <v>4</v>
      </c>
      <c r="BA5">
        <v>7</v>
      </c>
      <c r="BB5">
        <v>1.05</v>
      </c>
      <c r="BC5">
        <v>0</v>
      </c>
      <c r="BD5">
        <v>0</v>
      </c>
      <c r="BE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zzy</dc:creator>
  <cp:keywords/>
  <dc:description/>
  <cp:lastModifiedBy>Dell780</cp:lastModifiedBy>
  <cp:lastPrinted>2009-12-15T01:24:37Z</cp:lastPrinted>
  <dcterms:created xsi:type="dcterms:W3CDTF">2009-11-25T07:57:52Z</dcterms:created>
  <dcterms:modified xsi:type="dcterms:W3CDTF">2011-10-11T03:44:02Z</dcterms:modified>
  <cp:category/>
  <cp:version/>
  <cp:contentType/>
  <cp:contentStatus/>
</cp:coreProperties>
</file>